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opez\Downloads\"/>
    </mc:Choice>
  </mc:AlternateContent>
  <xr:revisionPtr revIDLastSave="0" documentId="13_ncr:1_{0F2D3F30-05E0-4DFD-AE84-8B22837E40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Trabajo Proyecto TI" sheetId="18" r:id="rId1"/>
    <sheet name="Riesgos Proyecto de TI" sheetId="26" r:id="rId2"/>
    <sheet name="Matriz Riesgos Proyecto TI" sheetId="27" r:id="rId3"/>
    <sheet name="Matriz InteresadosyComunicación" sheetId="22" r:id="rId4"/>
    <sheet name="Matriz de Cambios Proyecto " sheetId="25" r:id="rId5"/>
    <sheet name="Metodo de diligenciar" sheetId="21" state="hidden" r:id="rId6"/>
    <sheet name="Hoja3" sheetId="20" state="hidden" r:id="rId7"/>
  </sheets>
  <externalReferences>
    <externalReference r:id="rId8"/>
    <externalReference r:id="rId9"/>
    <externalReference r:id="rId10"/>
    <externalReference r:id="rId11"/>
  </externalReferences>
  <definedNames>
    <definedName name="__pre1">'[1]Pre-Defined'!$A$2:$A$100</definedName>
    <definedName name="__pre10">'[1]Pre-Defined'!$J$2:$J$100</definedName>
    <definedName name="__pre11">'[1]Pre-Defined'!$K$2:$K$100</definedName>
    <definedName name="__pre2">'[1]Pre-Defined'!$B$2:$B$100</definedName>
    <definedName name="__pre3">'[1]Pre-Defined'!$C$2:$C$100</definedName>
    <definedName name="__pre4">'[1]Pre-Defined'!$D$2:$D$100</definedName>
    <definedName name="__pre5">'[1]Pre-Defined'!$E$2:$E$100</definedName>
    <definedName name="__pre6">'[1]Pre-Defined'!$F$2:$F$100</definedName>
    <definedName name="__pre7">'[1]Pre-Defined'!$G$2:$G$100</definedName>
    <definedName name="__pre8">'[1]Pre-Defined'!$H$2:$H$100</definedName>
    <definedName name="__pre9">'[1]Pre-Defined'!$I$2:$I$100</definedName>
    <definedName name="_xlnm._FilterDatabase" localSheetId="1" hidden="1">'Riesgos Proyecto de TI'!$A$5:$K$26</definedName>
    <definedName name="_pre1">'[1]Pre-Defined'!$A$2:$A$100</definedName>
    <definedName name="_pre10">'[1]Pre-Defined'!$J$2:$J$100</definedName>
    <definedName name="_pre11">'[1]Pre-Defined'!$K$2:$K$100</definedName>
    <definedName name="_pre2">'[1]Pre-Defined'!$B$2:$B$100</definedName>
    <definedName name="_pre3">'[1]Pre-Defined'!$C$2:$C$100</definedName>
    <definedName name="_pre4">'[1]Pre-Defined'!$D$2:$D$100</definedName>
    <definedName name="_pre5">'[1]Pre-Defined'!$E$2:$E$100</definedName>
    <definedName name="_pre6">'[1]Pre-Defined'!$F$2:$F$100</definedName>
    <definedName name="_pre7">'[1]Pre-Defined'!$G$2:$G$100</definedName>
    <definedName name="_pre8">'[1]Pre-Defined'!$H$2:$H$100</definedName>
    <definedName name="_pre9">'[1]Pre-Defined'!$I$2:$I$100</definedName>
    <definedName name="_xlnm.Print_Area" localSheetId="4">'Matriz de Cambios Proyecto '!$A$1:$M$27</definedName>
    <definedName name="_xlnm.Print_Area" localSheetId="3">'Matriz InteresadosyComunicación'!$A$1:$O$47</definedName>
    <definedName name="_xlnm.Print_Area" localSheetId="2">'Matriz Riesgos Proyecto TI'!$A$1:$W$50</definedName>
    <definedName name="_xlnm.Print_Area" localSheetId="0">'Plan Trabajo Proyecto TI'!$A$2:$BD$40</definedName>
    <definedName name="_xlnm.Print_Area" localSheetId="1">'Riesgos Proyecto de TI'!$A$1:$L$49</definedName>
    <definedName name="capex">[1]Resources!$K$17</definedName>
    <definedName name="deadline">[1]Resources!$D$9</definedName>
    <definedName name="denomination">[1]Resources!$H$17</definedName>
    <definedName name="EAC">'[2]Avance global'!#REF!</definedName>
    <definedName name="FechaFin">'[2]Datos Inicio'!#REF!</definedName>
    <definedName name="filepath">[1]Resources!$P$3</definedName>
    <definedName name="fin_ev">'[2]Avance global'!#REF!</definedName>
    <definedName name="frequency">[1]Resources!$D$11</definedName>
    <definedName name="holidays">'[1]Pre-Defined'!$P$2:$P$100</definedName>
    <definedName name="Horaspresup">'[2]Avance global'!#REF!</definedName>
    <definedName name="Horaspresup2">'[3]ENTREGABLES E HITOS'!$K$22</definedName>
    <definedName name="HorasVendidas">'[2]Datos Inicio'!#REF!</definedName>
    <definedName name="ins_budget">[1]Resources!$G$22</definedName>
    <definedName name="ins_person">[1]Resources!$B$23</definedName>
    <definedName name="ins_scosts">[1]Schedule!#REF!</definedName>
    <definedName name="ins_stasks">[1]Schedule!$B$26</definedName>
    <definedName name="ins_task">#REF!</definedName>
    <definedName name="ins_task_vg">'[3]ENTREGABLES E HITOS'!$C$22</definedName>
    <definedName name="ins_unitcomp">'[2]Avance global'!#REF!</definedName>
    <definedName name="ins_unitperf">'[2]Avance global'!#REF!</definedName>
    <definedName name="InsTodaTarea">#REF!</definedName>
    <definedName name="keyflag">[1]Resources!$R$5</definedName>
    <definedName name="phases">'[1]Pre-Defined'!$N$2:$N$12</definedName>
    <definedName name="predef">[1]Resources!$G$5</definedName>
    <definedName name="predef_ind">[1]Resources!$R$3</definedName>
    <definedName name="projman">[1]Resources!$D$5</definedName>
    <definedName name="projmanemail">[1]Resources!$D$18</definedName>
    <definedName name="projnameOrig">#REF!</definedName>
    <definedName name="Riesgos">[4]Resources!$H$17</definedName>
    <definedName name="RIESGOSOS">[4]Resources!$P$3</definedName>
    <definedName name="Sat">[1]Resources!$N$7</definedName>
    <definedName name="scrResources">[1]Resources!$A$1:$K$65536</definedName>
    <definedName name="scrStatus">[1]Status!$A$1:$K$46</definedName>
    <definedName name="scrTasks">[1]Tasks!$A$1:$S$18</definedName>
    <definedName name="sortbylist">[1]Resources!$T$3:$T$10</definedName>
    <definedName name="sorti">[1]Resources!$T$11</definedName>
    <definedName name="sortos">[1]Resources!$T$12</definedName>
    <definedName name="start_budget">[1]Resources!$G$20</definedName>
    <definedName name="start_ev">'[2]Avance global'!#REF!</definedName>
    <definedName name="start_person">[1]Resources!$B$20</definedName>
    <definedName name="start_scosts">[1]Schedule!$B$32</definedName>
    <definedName name="start_stasks">[1]Schedule!$B$6</definedName>
    <definedName name="start_task">#REF!</definedName>
    <definedName name="start_task_vg">'[3]ENTREGABLES E HITOS'!$C$10</definedName>
    <definedName name="start_task2">#REF!</definedName>
    <definedName name="start_unitcomp">'[2]Avance global'!#REF!</definedName>
    <definedName name="Start_vg">#REF!</definedName>
    <definedName name="startdate">'[2]Datos Inicio'!#REF!</definedName>
    <definedName name="Sun">[1]Resources!$N$8</definedName>
    <definedName name="temp_email">'[1]Pre-Defined'!$T$2</definedName>
    <definedName name="txt_emailreport">'[1]Pre-Defined'!$M$30</definedName>
    <definedName name="txt_emailtask">'[1]Pre-Defined'!$M$16</definedName>
    <definedName name="verificarcampo">#REF!</definedName>
    <definedName name="verificarcampo_vg">'[3]ENTREGABLES E HITOS'!$E$11</definedName>
    <definedName name="workhours">[1]Resources!$C$17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7" l="1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T7" i="27"/>
  <c r="V18" i="27" s="1"/>
  <c r="U7" i="27"/>
  <c r="V17" i="27" s="1"/>
  <c r="V7" i="27"/>
  <c r="T9" i="27"/>
  <c r="U9" i="27"/>
  <c r="V19" i="27" s="1"/>
  <c r="V9" i="27"/>
  <c r="T11" i="27"/>
  <c r="U11" i="27"/>
  <c r="V11" i="27"/>
  <c r="I11" i="26"/>
  <c r="I6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7" i="26"/>
  <c r="I8" i="26"/>
  <c r="I9" i="26"/>
  <c r="I10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Vargas H.</author>
    <author>jmarin</author>
  </authors>
  <commentList>
    <comment ref="E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Felipe Vargas H.:</t>
        </r>
        <r>
          <rPr>
            <sz val="9"/>
            <color indexed="81"/>
            <rFont val="Tahoma"/>
            <family val="2"/>
          </rPr>
          <t xml:space="preserve">
Describir el riesgo con sus palabras</t>
        </r>
      </text>
    </comment>
    <comment ref="F5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Gustavo Orozco:
</t>
        </r>
        <r>
          <rPr>
            <sz val="9"/>
            <color indexed="81"/>
            <rFont val="Tahoma"/>
            <family val="2"/>
          </rPr>
          <t>Indicar el nivel de respuesta al riesgo:
- ACEPTAR
- EVITAR
- MITIGAR
- PROTEGER
- PREVENIR
- RETENER
- TRANSFERIR</t>
        </r>
      </text>
    </comment>
    <comment ref="G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Gustavo Orozco:</t>
        </r>
        <r>
          <rPr>
            <sz val="9"/>
            <color indexed="81"/>
            <rFont val="Tahoma"/>
            <family val="2"/>
          </rPr>
          <t xml:space="preserve">
Probabilidad de ocurrencia del riesgo: Alto, Medio o Bajo</t>
        </r>
      </text>
    </comment>
    <comment ref="H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Gustavo Orozco:</t>
        </r>
        <r>
          <rPr>
            <sz val="9"/>
            <color indexed="81"/>
            <rFont val="Tahoma"/>
            <family val="2"/>
          </rPr>
          <t xml:space="preserve">
En caso de ocurrencia, marcar alto, medio o bajo según la afectación del objetivo, alcance, tiempo, costo del proyecto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Felipe Vargas H.</author>
    <author>jmarin</author>
  </authors>
  <commentList>
    <comment ref="G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Felipe Vargas H.:</t>
        </r>
        <r>
          <rPr>
            <sz val="9"/>
            <color indexed="81"/>
            <rFont val="Tahoma"/>
            <family val="2"/>
          </rPr>
          <t xml:space="preserve">
Describir el riesgo con sus palabras</t>
        </r>
      </text>
    </comment>
    <comment ref="H6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 xml:space="preserve">Gustavo Orozco:
</t>
        </r>
        <r>
          <rPr>
            <sz val="9"/>
            <color indexed="81"/>
            <rFont val="Tahoma"/>
            <family val="2"/>
          </rPr>
          <t>Indicar el nivel de respuesta al riesgo:
- ACEPTAR
- EVITAR
- MITIGAR
- PROTEGER
- PREVENIR
- RETENER
- TRANSFERIR</t>
        </r>
      </text>
    </comment>
    <comment ref="I6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Gustavo Orozco:</t>
        </r>
        <r>
          <rPr>
            <sz val="9"/>
            <color indexed="81"/>
            <rFont val="Tahoma"/>
            <family val="2"/>
          </rPr>
          <t xml:space="preserve">
Probabilidad de ocurrencia del riesgo: Alto, Medio o Bajo</t>
        </r>
      </text>
    </comment>
    <comment ref="J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Gustavo Orozco:</t>
        </r>
        <r>
          <rPr>
            <sz val="9"/>
            <color indexed="81"/>
            <rFont val="Tahoma"/>
            <family val="2"/>
          </rPr>
          <t xml:space="preserve">
En caso de ocurrencia, marcar alto, medio o bajo según la afectación del objetivo, alcance, tiempo, costo del proyecto</t>
        </r>
      </text>
    </comment>
  </commentList>
</comments>
</file>

<file path=xl/sharedStrings.xml><?xml version="1.0" encoding="utf-8"?>
<sst xmlns="http://schemas.openxmlformats.org/spreadsheetml/2006/main" count="557" uniqueCount="184">
  <si>
    <t>Proceso: Gobierno de Información y Estadística</t>
  </si>
  <si>
    <t>PLAN DE TRABAJO PROYECTO DE TI</t>
  </si>
  <si>
    <t>Código:</t>
  </si>
  <si>
    <t>TE-FM-005</t>
  </si>
  <si>
    <t>Versión:</t>
  </si>
  <si>
    <t>Fecha:</t>
  </si>
  <si>
    <t>Proyecto de TI</t>
  </si>
  <si>
    <t xml:space="preserve">NOMBRE </t>
  </si>
  <si>
    <t>Costo del Proyecto</t>
  </si>
  <si>
    <t>VALOR EN PESOS ($)</t>
  </si>
  <si>
    <t>Fecha de Incio</t>
  </si>
  <si>
    <t xml:space="preserve">Fecha Proyectada de Terminación </t>
  </si>
  <si>
    <t>DD</t>
  </si>
  <si>
    <t>MM</t>
  </si>
  <si>
    <t>AAAA</t>
  </si>
  <si>
    <t xml:space="preserve">Lider del Proyecto </t>
  </si>
  <si>
    <t>NOMBRE</t>
  </si>
  <si>
    <t>Area</t>
  </si>
  <si>
    <t>Correo Electrónico</t>
  </si>
  <si>
    <t>Equipo de trabajo</t>
  </si>
  <si>
    <t>Profesional(es) Encargado(s)</t>
  </si>
  <si>
    <t>Rol</t>
  </si>
  <si>
    <t>Proceso</t>
  </si>
  <si>
    <t>Correo</t>
  </si>
  <si>
    <t>Telefono  contacto</t>
  </si>
  <si>
    <t>Objetivo del Proyecto TI</t>
  </si>
  <si>
    <t xml:space="preserve">Producto </t>
  </si>
  <si>
    <t>Actividades del Proyecto de TI y Cronograma de Ejecución</t>
  </si>
  <si>
    <t>Actividades</t>
  </si>
  <si>
    <t xml:space="preserve">Descripción </t>
  </si>
  <si>
    <t>Responsable</t>
  </si>
  <si>
    <t>Entregable</t>
  </si>
  <si>
    <t>Estado</t>
  </si>
  <si>
    <t>Prioridad</t>
  </si>
  <si>
    <t xml:space="preserve">Avance </t>
  </si>
  <si>
    <t>Cronograma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</si>
  <si>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</si>
  <si>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</si>
  <si>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</si>
  <si>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</si>
  <si>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</si>
  <si>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</si>
  <si>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</si>
  <si>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</si>
  <si>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</si>
  <si>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</si>
  <si>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</si>
  <si>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</si>
  <si>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S1</t>
  </si>
  <si>
    <t>S2</t>
  </si>
  <si>
    <t>S3</t>
  </si>
  <si>
    <t>S4</t>
  </si>
  <si>
    <t>Actividad 1</t>
  </si>
  <si>
    <t>SI</t>
  </si>
  <si>
    <t>Actividad 2</t>
  </si>
  <si>
    <t>NO</t>
  </si>
  <si>
    <t xml:space="preserve">ALTA </t>
  </si>
  <si>
    <t>En progreso</t>
  </si>
  <si>
    <t>Actividad 3</t>
  </si>
  <si>
    <t>MEDIA</t>
  </si>
  <si>
    <t>Vencido</t>
  </si>
  <si>
    <t>Actividad 4</t>
  </si>
  <si>
    <t>BAJO</t>
  </si>
  <si>
    <t>No se incluye</t>
  </si>
  <si>
    <t>Actividad 5</t>
  </si>
  <si>
    <t>En espera</t>
  </si>
  <si>
    <t>Actividad 6</t>
  </si>
  <si>
    <t>Completado</t>
  </si>
  <si>
    <t>Control de Cambios del Plan</t>
  </si>
  <si>
    <t>Fecha</t>
  </si>
  <si>
    <t>Versión</t>
  </si>
  <si>
    <t>Descripción</t>
  </si>
  <si>
    <t>________________________________                                                                                               
FIRMA LIDER DEL PROYECTO</t>
  </si>
  <si>
    <t xml:space="preserve">Pág: 1 de 5 </t>
  </si>
  <si>
    <t>Ítem</t>
  </si>
  <si>
    <t>Categoría</t>
  </si>
  <si>
    <t xml:space="preserve">Registro de Problema </t>
  </si>
  <si>
    <t>Riesgo</t>
  </si>
  <si>
    <t>Detalle del riesgo</t>
  </si>
  <si>
    <t>Respuesta al riesgo</t>
  </si>
  <si>
    <t>Probabilidad</t>
  </si>
  <si>
    <t>Impacto</t>
  </si>
  <si>
    <t>Nivel de Riesgo</t>
  </si>
  <si>
    <t>Plan de Acción</t>
  </si>
  <si>
    <t>Riesgo Residual (Respecto al Impacto)</t>
  </si>
  <si>
    <t>Generales</t>
  </si>
  <si>
    <t>MITIGAR</t>
  </si>
  <si>
    <t>Medio</t>
  </si>
  <si>
    <t>Bajo</t>
  </si>
  <si>
    <t>Alto</t>
  </si>
  <si>
    <t>EVITAR</t>
  </si>
  <si>
    <t>PREVENIR</t>
  </si>
  <si>
    <t>ACEPTAR</t>
  </si>
  <si>
    <t>Técnico</t>
  </si>
  <si>
    <t>Operacional</t>
  </si>
  <si>
    <t>Descripción del riesgo</t>
  </si>
  <si>
    <t>Incumplimiento en las agendas</t>
  </si>
  <si>
    <t>Demoras en el levantamiento de procesos</t>
  </si>
  <si>
    <t>Ambientales</t>
  </si>
  <si>
    <t>Eventos climáticos de fuerza mayor.</t>
  </si>
  <si>
    <t>Demora por conflicto con otras actividades</t>
  </si>
  <si>
    <t>Atención a entidades externas</t>
  </si>
  <si>
    <t>Seguridad</t>
  </si>
  <si>
    <t xml:space="preserve">Protestas, marchas y demás inconvenientes de orden público a nivel local </t>
  </si>
  <si>
    <t>Administrativo</t>
  </si>
  <si>
    <t xml:space="preserve">Cambio en la agenda de los comités organizacionales </t>
  </si>
  <si>
    <t xml:space="preserve">No se tenga el conocimiento (información) requerida. </t>
  </si>
  <si>
    <t>No hacer la contratación del personal requerido para el proyecto</t>
  </si>
  <si>
    <t>No hacer la contratación del personal requerido para reemplazar los integrantes del proyecto</t>
  </si>
  <si>
    <t>Procesos sin identificar</t>
  </si>
  <si>
    <t>Que el proceso de entrega del cronograma general de proyecto, alcance de la implementación e Hitos se retrase o tome más del tiempo estimado.</t>
  </si>
  <si>
    <t>La estimación de recursos no se realice de manera correcta y alineada con los resultados esperados</t>
  </si>
  <si>
    <t>El esquema de gobierno definido para el proyecto no se formalice y gestione como se propuso inicialmente</t>
  </si>
  <si>
    <t>La asignación parcial de Líderes funcionales y Técnicos al equipo de proyecto no se formalice y se respete</t>
  </si>
  <si>
    <t>Demora en la revisión contratos por los abogados</t>
  </si>
  <si>
    <t>No se toman desiciones a tiempo</t>
  </si>
  <si>
    <t xml:space="preserve">Pág: 2 de 5 </t>
  </si>
  <si>
    <t xml:space="preserve">Mapa de Riesgos Proyecto </t>
  </si>
  <si>
    <t>PLAN DE TRABAJO PROYECTO DE TI - MATRIZ DE RIESGOS</t>
  </si>
  <si>
    <t>Código</t>
  </si>
  <si>
    <t>Respuesta al Riesgo</t>
  </si>
  <si>
    <t>Planear Respuesta</t>
  </si>
  <si>
    <t>PROBABILIDAD</t>
  </si>
  <si>
    <t>ALTO</t>
  </si>
  <si>
    <t>Considerar</t>
  </si>
  <si>
    <t>Desatender pero monitorear</t>
  </si>
  <si>
    <t>MEDIO</t>
  </si>
  <si>
    <t>IMPACTO</t>
  </si>
  <si>
    <t>G01</t>
  </si>
  <si>
    <t>G02</t>
  </si>
  <si>
    <t>A01</t>
  </si>
  <si>
    <t>G03</t>
  </si>
  <si>
    <t>G04</t>
  </si>
  <si>
    <t>S01</t>
  </si>
  <si>
    <t>G11</t>
  </si>
  <si>
    <t>A02</t>
  </si>
  <si>
    <t>A03</t>
  </si>
  <si>
    <t xml:space="preserve">Pág: 3 de 5 </t>
  </si>
  <si>
    <t>PLAN DE TRABAJO DE PROYECTO TI - MATRIZ DE INTERESADOS Y COMUNICACIÓN</t>
  </si>
  <si>
    <t>ID</t>
  </si>
  <si>
    <t xml:space="preserve">Nombre </t>
  </si>
  <si>
    <t xml:space="preserve">Cargo </t>
  </si>
  <si>
    <t xml:space="preserve">Organizacion / Empresa </t>
  </si>
  <si>
    <t>Ubicación</t>
  </si>
  <si>
    <t xml:space="preserve">Rol en el Proyecto </t>
  </si>
  <si>
    <t xml:space="preserve">Información de Contacto </t>
  </si>
  <si>
    <t>Canal de Comunicación</t>
  </si>
  <si>
    <t xml:space="preserve">Requisitos Principales </t>
  </si>
  <si>
    <t xml:space="preserve">Expectativas Principales </t>
  </si>
  <si>
    <t xml:space="preserve">Grado de Influencia </t>
  </si>
  <si>
    <t>Grado de interés</t>
  </si>
  <si>
    <t xml:space="preserve">Fase de Mayor Interés </t>
  </si>
  <si>
    <t>¿Qué comunicamos?</t>
  </si>
  <si>
    <t xml:space="preserve">Frecuencia </t>
  </si>
  <si>
    <t>Apeobación</t>
  </si>
  <si>
    <t xml:space="preserve">Pág: 4 de 5 </t>
  </si>
  <si>
    <t>PLAN DE TRABAJO DE PROYECTO TI - MATRIZ DE CAMBIOS DE PROYECTO TI</t>
  </si>
  <si>
    <t>IDENTIFICACIÓN DEL CAMBIO</t>
  </si>
  <si>
    <t>EVALUACIÓN DEL IMPACTO</t>
  </si>
  <si>
    <t>ACTIVIDADES A REALIZAR ANTES DE IMPLEMENTAR EL CAMBIO</t>
  </si>
  <si>
    <t xml:space="preserve">APROBACIÓN DEL CAMBIO </t>
  </si>
  <si>
    <t>DEPENDENCIA</t>
  </si>
  <si>
    <t xml:space="preserve">NOMBRE DE QUIEN REPORTA EL CAMBIO </t>
  </si>
  <si>
    <t>DESCRIPCION DEL CAMBIO</t>
  </si>
  <si>
    <t>TIPO DE CAMBIO</t>
  </si>
  <si>
    <t>FECHA REPORTE</t>
  </si>
  <si>
    <t>GENERA PELIGROS</t>
  </si>
  <si>
    <t>FECHA IDENTIFICACIÓN Y EVALUACIÓN DE PELIGROS</t>
  </si>
  <si>
    <t>DOCUMENTO IDENTIFICACIÓN DE PELIGROS</t>
  </si>
  <si>
    <t>DOCUMENTACIÓN A SER MODIFICADA</t>
  </si>
  <si>
    <t>FECHA DIVULGACIÓN Y CAPACITACIÓN</t>
  </si>
  <si>
    <t>FECHA SEGUIMIENTO EJECUCIÓN DE ACCIONES</t>
  </si>
  <si>
    <t>OBSERVACIONES</t>
  </si>
  <si>
    <t xml:space="preserve">Pág: 5 de 5 </t>
  </si>
  <si>
    <t>RIESGO</t>
  </si>
  <si>
    <t>PRIORIDAD</t>
  </si>
  <si>
    <t>PORCENTAJE</t>
  </si>
  <si>
    <t>AVANCE</t>
  </si>
  <si>
    <t>TIPO DE BIEN</t>
  </si>
  <si>
    <t>Servicio de Mantenimiento</t>
  </si>
  <si>
    <t>Compra de Software</t>
  </si>
  <si>
    <t>Compra de Hardware</t>
  </si>
  <si>
    <t>Capacitación</t>
  </si>
  <si>
    <t>Asesoría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</si>
</sst>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[$€-2]* #,##0.00_-;\-[$€-2]* #,##0.00_-;_-[$€-2]* &quot;-&quot;??_-"/>
    <numFmt numFmtId="166" formatCode="_(&quot;$&quot;* #,##0.00_);_(&quot;$&quot;* \(#,##0.00\);_(&quot;$&quot;* &quot;-&quot;??_);_(@_)"/>
    <numFmt numFmtId="167" formatCode="dd\-mmm\-yyyy"/>
    <numFmt numFmtId="168" formatCode="ddd\ \ dd\-mmm\-yyyy\ \ h:mm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 Narrow"/>
      <family val="2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color indexed="81"/>
      <name val="Tahoma"/>
      <family val="2"/>
    </font>
    <font>
      <b/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Futura Std Book"/>
      <family val="2"/>
    </font>
    <font>
      <sz val="12"/>
      <color theme="1"/>
      <name val="Calibri"/>
      <family val="2"/>
      <scheme val="minor"/>
    </font>
    <font>
      <sz val="10"/>
      <color theme="0"/>
      <name val="Arial"/>
      <family val="2"/>
    </font>
    <font>
      <sz val="9"/>
      <color indexed="81"/>
      <name val="Tahom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rgb="FF00000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Verdana"/>
      <family val="2"/>
    </font>
    <font>
      <b/>
      <sz val="9"/>
      <name val="Verdana"/>
      <family val="2"/>
    </font>
    <font>
      <b/>
      <sz val="9"/>
      <color theme="0" tint="-0.249977111117893"/>
      <name val="Verdana"/>
      <family val="2"/>
    </font>
    <font>
      <sz val="8"/>
      <color theme="1"/>
      <name val="Verdana"/>
      <family val="2"/>
    </font>
    <font>
      <sz val="9"/>
      <name val="Verdana"/>
      <family val="2"/>
    </font>
    <font>
      <b/>
      <sz val="8"/>
      <color theme="0" tint="-0.14999847407452621"/>
      <name val="Verdana"/>
      <family val="2"/>
    </font>
    <font>
      <b/>
      <sz val="9"/>
      <color theme="0" tint="-0.14999847407452621"/>
      <name val="Verdana"/>
      <family val="2"/>
    </font>
    <font>
      <b/>
      <sz val="9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6"/>
      <color theme="0" tint="-0.499984740745262"/>
      <name val="Verdana"/>
      <family val="2"/>
    </font>
    <font>
      <sz val="9"/>
      <color theme="1"/>
      <name val="Verdana Pro Cond Light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Verdana"/>
      <family val="2"/>
    </font>
    <font>
      <b/>
      <sz val="12"/>
      <name val="Verdana"/>
      <family val="2"/>
    </font>
    <font>
      <sz val="9"/>
      <color rgb="FF002060"/>
      <name val="Verdana"/>
      <family val="2"/>
    </font>
    <font>
      <b/>
      <sz val="8"/>
      <color theme="1"/>
      <name val="Verdana"/>
      <family val="2"/>
    </font>
    <font>
      <b/>
      <sz val="12"/>
      <color theme="1"/>
      <name val="Verdana"/>
      <family val="2"/>
    </font>
    <font>
      <sz val="11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5" fillId="11" borderId="1" applyNumberFormat="0" applyAlignment="0" applyProtection="0"/>
    <xf numFmtId="0" fontId="5" fillId="19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21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7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9" fillId="3" borderId="1" applyNumberFormat="0" applyAlignment="0" applyProtection="0"/>
    <xf numFmtId="0" fontId="9" fillId="13" borderId="1" applyNumberFormat="0" applyAlignment="0" applyProtection="0"/>
    <xf numFmtId="165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164" fontId="13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7" borderId="4" applyNumberFormat="0" applyFont="0" applyAlignment="0" applyProtection="0"/>
    <xf numFmtId="0" fontId="13" fillId="7" borderId="4" applyNumberFormat="0" applyFont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6" fillId="11" borderId="5" applyNumberFormat="0" applyAlignment="0" applyProtection="0"/>
    <xf numFmtId="0" fontId="16" fillId="19" borderId="5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0" fillId="0" borderId="7" applyNumberFormat="0" applyFill="0" applyAlignment="0" applyProtection="0"/>
    <xf numFmtId="0" fontId="25" fillId="0" borderId="7" applyNumberFormat="0" applyFill="0" applyAlignment="0" applyProtection="0"/>
    <xf numFmtId="0" fontId="8" fillId="0" borderId="8" applyNumberFormat="0" applyFill="0" applyAlignment="0" applyProtection="0"/>
    <xf numFmtId="0" fontId="23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1" fillId="0" borderId="11" applyNumberFormat="0" applyFill="0" applyAlignment="0" applyProtection="0"/>
    <xf numFmtId="9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</cellStyleXfs>
  <cellXfs count="246">
    <xf numFmtId="0" fontId="0" fillId="0" borderId="0" xfId="0"/>
    <xf numFmtId="0" fontId="13" fillId="0" borderId="0" xfId="0" applyFont="1"/>
    <xf numFmtId="0" fontId="13" fillId="0" borderId="13" xfId="0" applyFont="1" applyBorder="1"/>
    <xf numFmtId="0" fontId="29" fillId="29" borderId="13" xfId="68" applyFont="1" applyFill="1" applyBorder="1" applyAlignment="1">
      <alignment horizontal="center" vertical="center"/>
    </xf>
    <xf numFmtId="0" fontId="29" fillId="30" borderId="13" xfId="68" applyFont="1" applyFill="1" applyBorder="1" applyAlignment="1">
      <alignment horizontal="center" vertical="center"/>
    </xf>
    <xf numFmtId="0" fontId="29" fillId="28" borderId="13" xfId="68" applyFont="1" applyFill="1" applyBorder="1" applyAlignment="1">
      <alignment horizontal="center" vertical="center"/>
    </xf>
    <xf numFmtId="9" fontId="0" fillId="0" borderId="12" xfId="0" applyNumberFormat="1" applyBorder="1"/>
    <xf numFmtId="0" fontId="13" fillId="27" borderId="12" xfId="0" applyFont="1" applyFill="1" applyBorder="1"/>
    <xf numFmtId="0" fontId="13" fillId="31" borderId="12" xfId="0" applyFont="1" applyFill="1" applyBorder="1"/>
    <xf numFmtId="0" fontId="13" fillId="29" borderId="12" xfId="0" applyFont="1" applyFill="1" applyBorder="1"/>
    <xf numFmtId="0" fontId="13" fillId="32" borderId="12" xfId="0" applyFont="1" applyFill="1" applyBorder="1"/>
    <xf numFmtId="0" fontId="31" fillId="33" borderId="12" xfId="0" applyFont="1" applyFill="1" applyBorder="1"/>
    <xf numFmtId="0" fontId="13" fillId="0" borderId="12" xfId="0" applyFont="1" applyBorder="1"/>
    <xf numFmtId="0" fontId="33" fillId="26" borderId="0" xfId="68" applyFont="1" applyFill="1" applyAlignment="1">
      <alignment horizontal="center" vertical="center"/>
    </xf>
    <xf numFmtId="0" fontId="34" fillId="26" borderId="0" xfId="68" applyFont="1" applyFill="1" applyAlignment="1">
      <alignment horizontal="center" vertical="center"/>
    </xf>
    <xf numFmtId="0" fontId="33" fillId="26" borderId="0" xfId="68" applyFont="1" applyFill="1" applyAlignment="1">
      <alignment horizontal="center" vertical="center" wrapText="1"/>
    </xf>
    <xf numFmtId="0" fontId="33" fillId="26" borderId="14" xfId="68" applyFont="1" applyFill="1" applyBorder="1" applyAlignment="1">
      <alignment horizontal="center" vertical="center"/>
    </xf>
    <xf numFmtId="0" fontId="36" fillId="26" borderId="0" xfId="94" applyFont="1" applyFill="1"/>
    <xf numFmtId="0" fontId="36" fillId="26" borderId="0" xfId="94" applyFont="1" applyFill="1" applyAlignment="1">
      <alignment vertical="center"/>
    </xf>
    <xf numFmtId="0" fontId="36" fillId="0" borderId="0" xfId="94" applyFont="1" applyAlignment="1">
      <alignment vertical="center"/>
    </xf>
    <xf numFmtId="0" fontId="36" fillId="0" borderId="0" xfId="94" applyFont="1"/>
    <xf numFmtId="0" fontId="37" fillId="26" borderId="12" xfId="94" applyFont="1" applyFill="1" applyBorder="1" applyAlignment="1">
      <alignment horizontal="center" vertical="center"/>
    </xf>
    <xf numFmtId="0" fontId="38" fillId="26" borderId="12" xfId="94" applyFont="1" applyFill="1" applyBorder="1" applyAlignment="1">
      <alignment horizontal="center" vertical="center" wrapText="1"/>
    </xf>
    <xf numFmtId="0" fontId="36" fillId="26" borderId="12" xfId="94" applyFont="1" applyFill="1" applyBorder="1" applyAlignment="1">
      <alignment horizontal="center" vertical="center"/>
    </xf>
    <xf numFmtId="0" fontId="36" fillId="26" borderId="12" xfId="94" applyFont="1" applyFill="1" applyBorder="1" applyAlignment="1">
      <alignment vertical="center"/>
    </xf>
    <xf numFmtId="0" fontId="36" fillId="26" borderId="12" xfId="94" applyFont="1" applyFill="1" applyBorder="1" applyAlignment="1">
      <alignment vertical="center" wrapText="1"/>
    </xf>
    <xf numFmtId="0" fontId="36" fillId="26" borderId="12" xfId="94" applyFont="1" applyFill="1" applyBorder="1" applyAlignment="1">
      <alignment horizontal="center" vertical="center" wrapText="1"/>
    </xf>
    <xf numFmtId="0" fontId="37" fillId="34" borderId="12" xfId="94" applyFont="1" applyFill="1" applyBorder="1" applyAlignment="1">
      <alignment horizontal="center" vertical="center"/>
    </xf>
    <xf numFmtId="0" fontId="36" fillId="0" borderId="12" xfId="94" applyFont="1" applyBorder="1" applyAlignment="1">
      <alignment horizontal="left" vertical="top" wrapText="1"/>
    </xf>
    <xf numFmtId="0" fontId="36" fillId="0" borderId="12" xfId="94" applyFont="1" applyBorder="1" applyAlignment="1">
      <alignment horizontal="center" vertical="center" wrapText="1"/>
    </xf>
    <xf numFmtId="0" fontId="36" fillId="0" borderId="12" xfId="94" applyFont="1" applyBorder="1" applyAlignment="1">
      <alignment horizontal="left" vertical="top"/>
    </xf>
    <xf numFmtId="0" fontId="38" fillId="35" borderId="12" xfId="94" applyFont="1" applyFill="1" applyBorder="1" applyAlignment="1">
      <alignment horizontal="center" vertical="center" wrapText="1"/>
    </xf>
    <xf numFmtId="0" fontId="36" fillId="26" borderId="12" xfId="94" applyFont="1" applyFill="1" applyBorder="1" applyAlignment="1">
      <alignment wrapText="1"/>
    </xf>
    <xf numFmtId="0" fontId="36" fillId="26" borderId="12" xfId="94" applyFont="1" applyFill="1" applyBorder="1"/>
    <xf numFmtId="0" fontId="37" fillId="36" borderId="12" xfId="94" applyFont="1" applyFill="1" applyBorder="1" applyAlignment="1">
      <alignment horizontal="center" vertical="center"/>
    </xf>
    <xf numFmtId="15" fontId="39" fillId="0" borderId="12" xfId="0" applyNumberFormat="1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34" fillId="26" borderId="0" xfId="68" applyFont="1" applyFill="1" applyAlignment="1">
      <alignment horizontal="left" vertical="center" wrapText="1"/>
    </xf>
    <xf numFmtId="9" fontId="33" fillId="26" borderId="12" xfId="92" applyFont="1" applyFill="1" applyBorder="1" applyAlignment="1">
      <alignment horizontal="center" vertical="center" wrapText="1"/>
    </xf>
    <xf numFmtId="0" fontId="33" fillId="26" borderId="12" xfId="0" applyFont="1" applyFill="1" applyBorder="1" applyAlignment="1">
      <alignment horizontal="left" vertical="center" wrapText="1"/>
    </xf>
    <xf numFmtId="0" fontId="33" fillId="26" borderId="0" xfId="68" applyFont="1" applyFill="1" applyAlignment="1">
      <alignment vertical="center" wrapText="1"/>
    </xf>
    <xf numFmtId="0" fontId="38" fillId="26" borderId="0" xfId="94" applyFont="1" applyFill="1" applyAlignment="1">
      <alignment horizontal="center" vertical="center" wrapText="1"/>
    </xf>
    <xf numFmtId="0" fontId="36" fillId="0" borderId="0" xfId="94" applyFont="1" applyAlignment="1">
      <alignment horizontal="center" vertical="center" wrapText="1"/>
    </xf>
    <xf numFmtId="0" fontId="42" fillId="26" borderId="0" xfId="68" applyFont="1" applyFill="1" applyAlignment="1">
      <alignment horizontal="center" vertical="center"/>
    </xf>
    <xf numFmtId="0" fontId="35" fillId="26" borderId="12" xfId="0" applyFont="1" applyFill="1" applyBorder="1" applyAlignment="1">
      <alignment horizontal="left" vertical="center" wrapText="1" readingOrder="1"/>
    </xf>
    <xf numFmtId="0" fontId="33" fillId="0" borderId="12" xfId="0" applyFont="1" applyBorder="1" applyAlignment="1">
      <alignment horizontal="left" vertical="center" wrapText="1"/>
    </xf>
    <xf numFmtId="0" fontId="33" fillId="26" borderId="0" xfId="68" applyFont="1" applyFill="1" applyAlignment="1">
      <alignment horizontal="center" vertical="top"/>
    </xf>
    <xf numFmtId="9" fontId="43" fillId="37" borderId="12" xfId="92" applyFont="1" applyFill="1" applyBorder="1" applyAlignment="1">
      <alignment horizontal="center" vertical="center" wrapText="1"/>
    </xf>
    <xf numFmtId="0" fontId="40" fillId="26" borderId="0" xfId="68" applyFont="1" applyFill="1" applyAlignment="1">
      <alignment horizontal="center" vertical="center" wrapText="1"/>
    </xf>
    <xf numFmtId="0" fontId="34" fillId="26" borderId="0" xfId="68" applyFont="1" applyFill="1" applyAlignment="1">
      <alignment horizontal="left" vertical="center" indent="1"/>
    </xf>
    <xf numFmtId="0" fontId="46" fillId="0" borderId="12" xfId="0" applyFont="1" applyBorder="1" applyAlignment="1">
      <alignment horizontal="left" vertical="center" wrapText="1"/>
    </xf>
    <xf numFmtId="0" fontId="46" fillId="0" borderId="12" xfId="0" applyFont="1" applyBorder="1" applyAlignment="1">
      <alignment horizontal="left" vertical="center" wrapText="1" indent="1"/>
    </xf>
    <xf numFmtId="0" fontId="48" fillId="26" borderId="0" xfId="68" applyFont="1" applyFill="1" applyAlignment="1">
      <alignment horizontal="center" vertical="center"/>
    </xf>
    <xf numFmtId="0" fontId="46" fillId="26" borderId="12" xfId="0" applyFont="1" applyFill="1" applyBorder="1" applyAlignment="1">
      <alignment horizontal="left" vertical="center" wrapText="1" readingOrder="1"/>
    </xf>
    <xf numFmtId="0" fontId="49" fillId="37" borderId="12" xfId="0" applyFont="1" applyFill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46" fillId="26" borderId="13" xfId="0" applyFont="1" applyFill="1" applyBorder="1" applyAlignment="1">
      <alignment horizontal="left" vertical="center" wrapText="1" readingOrder="1"/>
    </xf>
    <xf numFmtId="0" fontId="46" fillId="0" borderId="13" xfId="0" applyFont="1" applyBorder="1" applyAlignment="1">
      <alignment horizontal="left" vertical="center" wrapText="1"/>
    </xf>
    <xf numFmtId="0" fontId="34" fillId="26" borderId="12" xfId="0" applyFont="1" applyFill="1" applyBorder="1" applyAlignment="1">
      <alignment horizontal="center" vertical="center" wrapText="1"/>
    </xf>
    <xf numFmtId="0" fontId="50" fillId="26" borderId="0" xfId="68" applyFont="1" applyFill="1" applyAlignment="1">
      <alignment horizontal="center" vertical="center"/>
    </xf>
    <xf numFmtId="0" fontId="40" fillId="37" borderId="12" xfId="0" applyFont="1" applyFill="1" applyBorder="1" applyAlignment="1">
      <alignment horizontal="center" vertical="center"/>
    </xf>
    <xf numFmtId="0" fontId="36" fillId="26" borderId="0" xfId="94" applyFont="1" applyFill="1" applyAlignment="1">
      <alignment horizontal="center" vertical="center"/>
    </xf>
    <xf numFmtId="0" fontId="36" fillId="26" borderId="12" xfId="94" applyFont="1" applyFill="1" applyBorder="1" applyAlignment="1">
      <alignment horizontal="left" vertical="top" wrapText="1"/>
    </xf>
    <xf numFmtId="0" fontId="36" fillId="26" borderId="0" xfId="94" applyFont="1" applyFill="1" applyAlignment="1">
      <alignment horizontal="center" vertical="center" wrapText="1"/>
    </xf>
    <xf numFmtId="0" fontId="36" fillId="26" borderId="12" xfId="94" applyFont="1" applyFill="1" applyBorder="1" applyAlignment="1">
      <alignment horizontal="left" vertical="top"/>
    </xf>
    <xf numFmtId="0" fontId="51" fillId="26" borderId="0" xfId="94" applyFont="1" applyFill="1" applyAlignment="1">
      <alignment horizontal="center" vertical="center"/>
    </xf>
    <xf numFmtId="0" fontId="51" fillId="26" borderId="0" xfId="94" applyFont="1" applyFill="1"/>
    <xf numFmtId="0" fontId="54" fillId="26" borderId="12" xfId="94" applyFont="1" applyFill="1" applyBorder="1" applyAlignment="1">
      <alignment horizontal="center" vertical="center"/>
    </xf>
    <xf numFmtId="9" fontId="53" fillId="28" borderId="12" xfId="94" applyNumberFormat="1" applyFont="1" applyFill="1" applyBorder="1" applyAlignment="1">
      <alignment horizontal="center" vertical="center"/>
    </xf>
    <xf numFmtId="9" fontId="53" fillId="29" borderId="12" xfId="94" applyNumberFormat="1" applyFont="1" applyFill="1" applyBorder="1" applyAlignment="1">
      <alignment horizontal="center" vertical="center"/>
    </xf>
    <xf numFmtId="9" fontId="53" fillId="36" borderId="12" xfId="94" applyNumberFormat="1" applyFont="1" applyFill="1" applyBorder="1" applyAlignment="1">
      <alignment horizontal="center" vertical="center"/>
    </xf>
    <xf numFmtId="0" fontId="36" fillId="26" borderId="20" xfId="94" applyFont="1" applyFill="1" applyBorder="1" applyAlignment="1">
      <alignment horizontal="center" vertical="center"/>
    </xf>
    <xf numFmtId="0" fontId="36" fillId="26" borderId="26" xfId="94" applyFont="1" applyFill="1" applyBorder="1"/>
    <xf numFmtId="0" fontId="36" fillId="26" borderId="27" xfId="94" applyFont="1" applyFill="1" applyBorder="1"/>
    <xf numFmtId="0" fontId="36" fillId="26" borderId="26" xfId="94" applyFont="1" applyFill="1" applyBorder="1" applyAlignment="1">
      <alignment horizontal="center" vertical="center"/>
    </xf>
    <xf numFmtId="0" fontId="38" fillId="26" borderId="0" xfId="94" applyFont="1" applyFill="1" applyAlignment="1">
      <alignment horizontal="center" vertical="center"/>
    </xf>
    <xf numFmtId="0" fontId="36" fillId="26" borderId="28" xfId="94" applyFont="1" applyFill="1" applyBorder="1" applyAlignment="1">
      <alignment horizontal="center" vertical="center"/>
    </xf>
    <xf numFmtId="0" fontId="36" fillId="26" borderId="29" xfId="94" applyFont="1" applyFill="1" applyBorder="1" applyAlignment="1">
      <alignment horizontal="center" vertical="center"/>
    </xf>
    <xf numFmtId="0" fontId="51" fillId="26" borderId="29" xfId="94" applyFont="1" applyFill="1" applyBorder="1" applyAlignment="1">
      <alignment horizontal="center" vertical="center"/>
    </xf>
    <xf numFmtId="0" fontId="51" fillId="26" borderId="29" xfId="94" applyFont="1" applyFill="1" applyBorder="1"/>
    <xf numFmtId="0" fontId="36" fillId="26" borderId="30" xfId="94" applyFont="1" applyFill="1" applyBorder="1"/>
    <xf numFmtId="0" fontId="55" fillId="26" borderId="0" xfId="0" applyFont="1" applyFill="1"/>
    <xf numFmtId="0" fontId="56" fillId="26" borderId="0" xfId="68" applyFont="1" applyFill="1" applyAlignment="1">
      <alignment horizontal="center" vertical="center" wrapText="1"/>
    </xf>
    <xf numFmtId="0" fontId="57" fillId="26" borderId="0" xfId="96" applyFont="1" applyFill="1" applyAlignment="1">
      <alignment vertical="center" wrapText="1"/>
    </xf>
    <xf numFmtId="0" fontId="43" fillId="26" borderId="0" xfId="0" applyFont="1" applyFill="1"/>
    <xf numFmtId="0" fontId="43" fillId="0" borderId="13" xfId="68" applyFont="1" applyBorder="1" applyAlignment="1">
      <alignment horizontal="center" vertical="center" wrapText="1"/>
    </xf>
    <xf numFmtId="0" fontId="43" fillId="0" borderId="12" xfId="68" applyFont="1" applyBorder="1" applyAlignment="1">
      <alignment horizontal="center" vertical="center" wrapText="1"/>
    </xf>
    <xf numFmtId="167" fontId="43" fillId="0" borderId="12" xfId="68" applyNumberFormat="1" applyFont="1" applyBorder="1" applyAlignment="1">
      <alignment horizontal="center" vertical="center" wrapText="1"/>
    </xf>
    <xf numFmtId="0" fontId="43" fillId="0" borderId="12" xfId="68" applyFont="1" applyBorder="1" applyAlignment="1">
      <alignment vertical="center" wrapText="1"/>
    </xf>
    <xf numFmtId="0" fontId="55" fillId="0" borderId="12" xfId="0" applyFont="1" applyBorder="1"/>
    <xf numFmtId="0" fontId="40" fillId="37" borderId="12" xfId="94" applyFont="1" applyFill="1" applyBorder="1" applyAlignment="1">
      <alignment horizontal="center" vertical="center" wrapText="1"/>
    </xf>
    <xf numFmtId="167" fontId="40" fillId="37" borderId="12" xfId="68" applyNumberFormat="1" applyFont="1" applyFill="1" applyBorder="1" applyAlignment="1">
      <alignment horizontal="center" vertical="center" wrapText="1"/>
    </xf>
    <xf numFmtId="0" fontId="40" fillId="37" borderId="12" xfId="94" applyFont="1" applyFill="1" applyBorder="1" applyAlignment="1">
      <alignment horizontal="center" vertical="center"/>
    </xf>
    <xf numFmtId="0" fontId="43" fillId="37" borderId="12" xfId="0" applyFont="1" applyFill="1" applyBorder="1"/>
    <xf numFmtId="0" fontId="34" fillId="26" borderId="0" xfId="68" applyFont="1" applyFill="1" applyAlignment="1">
      <alignment horizontal="left" vertical="center"/>
    </xf>
    <xf numFmtId="0" fontId="34" fillId="26" borderId="0" xfId="68" applyFont="1" applyFill="1" applyAlignment="1">
      <alignment vertical="center" wrapText="1"/>
    </xf>
    <xf numFmtId="0" fontId="36" fillId="26" borderId="25" xfId="94" applyFont="1" applyFill="1" applyBorder="1"/>
    <xf numFmtId="0" fontId="34" fillId="26" borderId="0" xfId="68" applyFont="1" applyFill="1" applyAlignment="1">
      <alignment horizontal="center" vertical="center" wrapText="1"/>
    </xf>
    <xf numFmtId="0" fontId="62" fillId="40" borderId="24" xfId="0" applyFont="1" applyFill="1" applyBorder="1" applyAlignment="1">
      <alignment horizontal="right" vertical="center" wrapText="1"/>
    </xf>
    <xf numFmtId="0" fontId="62" fillId="40" borderId="24" xfId="0" applyFont="1" applyFill="1" applyBorder="1" applyAlignment="1">
      <alignment vertical="center"/>
    </xf>
    <xf numFmtId="0" fontId="63" fillId="41" borderId="12" xfId="0" applyFont="1" applyFill="1" applyBorder="1" applyAlignment="1">
      <alignment vertical="center"/>
    </xf>
    <xf numFmtId="0" fontId="37" fillId="42" borderId="12" xfId="94" applyFont="1" applyFill="1" applyBorder="1" applyAlignment="1">
      <alignment horizontal="center" vertical="center"/>
    </xf>
    <xf numFmtId="0" fontId="38" fillId="42" borderId="12" xfId="94" applyFont="1" applyFill="1" applyBorder="1" applyAlignment="1">
      <alignment horizontal="center" vertical="center" wrapText="1"/>
    </xf>
    <xf numFmtId="0" fontId="34" fillId="42" borderId="12" xfId="68" applyFont="1" applyFill="1" applyBorder="1" applyAlignment="1">
      <alignment horizontal="left" vertical="center" wrapText="1" indent="1"/>
    </xf>
    <xf numFmtId="0" fontId="58" fillId="42" borderId="12" xfId="94" applyFont="1" applyFill="1" applyBorder="1" applyAlignment="1">
      <alignment vertical="center"/>
    </xf>
    <xf numFmtId="0" fontId="40" fillId="42" borderId="12" xfId="0" applyFont="1" applyFill="1" applyBorder="1" applyAlignment="1">
      <alignment horizontal="center" vertical="center" wrapText="1"/>
    </xf>
    <xf numFmtId="0" fontId="65" fillId="42" borderId="12" xfId="0" applyFont="1" applyFill="1" applyBorder="1" applyAlignment="1">
      <alignment horizontal="center" wrapText="1"/>
    </xf>
    <xf numFmtId="167" fontId="40" fillId="42" borderId="12" xfId="68" applyNumberFormat="1" applyFont="1" applyFill="1" applyBorder="1" applyAlignment="1">
      <alignment horizontal="center" vertical="center" wrapText="1"/>
    </xf>
    <xf numFmtId="168" fontId="40" fillId="42" borderId="12" xfId="68" applyNumberFormat="1" applyFont="1" applyFill="1" applyBorder="1" applyAlignment="1">
      <alignment horizontal="center" vertical="center" wrapText="1"/>
    </xf>
    <xf numFmtId="0" fontId="37" fillId="26" borderId="0" xfId="94" applyFont="1" applyFill="1" applyAlignment="1">
      <alignment vertical="center"/>
    </xf>
    <xf numFmtId="14" fontId="42" fillId="26" borderId="12" xfId="68" applyNumberFormat="1" applyFont="1" applyFill="1" applyBorder="1" applyAlignment="1">
      <alignment horizontal="left" vertical="center" wrapText="1"/>
    </xf>
    <xf numFmtId="0" fontId="40" fillId="42" borderId="13" xfId="94" applyFont="1" applyFill="1" applyBorder="1" applyAlignment="1">
      <alignment horizontal="center" vertical="center"/>
    </xf>
    <xf numFmtId="0" fontId="40" fillId="42" borderId="16" xfId="94" applyFont="1" applyFill="1" applyBorder="1" applyAlignment="1">
      <alignment horizontal="center" vertical="center"/>
    </xf>
    <xf numFmtId="0" fontId="40" fillId="42" borderId="17" xfId="94" applyFont="1" applyFill="1" applyBorder="1" applyAlignment="1">
      <alignment horizontal="center" vertical="center"/>
    </xf>
    <xf numFmtId="0" fontId="40" fillId="42" borderId="12" xfId="94" applyFont="1" applyFill="1" applyBorder="1" applyAlignment="1">
      <alignment horizontal="center" vertical="center"/>
    </xf>
    <xf numFmtId="0" fontId="55" fillId="26" borderId="22" xfId="0" applyFont="1" applyFill="1" applyBorder="1" applyAlignment="1">
      <alignment horizontal="center" wrapText="1"/>
    </xf>
    <xf numFmtId="0" fontId="55" fillId="26" borderId="21" xfId="0" applyFont="1" applyFill="1" applyBorder="1" applyAlignment="1">
      <alignment horizontal="center" wrapText="1"/>
    </xf>
    <xf numFmtId="0" fontId="55" fillId="26" borderId="33" xfId="0" applyFont="1" applyFill="1" applyBorder="1" applyAlignment="1">
      <alignment horizontal="center" wrapText="1"/>
    </xf>
    <xf numFmtId="0" fontId="55" fillId="26" borderId="23" xfId="0" applyFont="1" applyFill="1" applyBorder="1" applyAlignment="1">
      <alignment horizontal="center" wrapText="1"/>
    </xf>
    <xf numFmtId="0" fontId="55" fillId="26" borderId="18" xfId="0" applyFont="1" applyFill="1" applyBorder="1" applyAlignment="1">
      <alignment horizontal="center" wrapText="1"/>
    </xf>
    <xf numFmtId="0" fontId="55" fillId="26" borderId="19" xfId="0" applyFont="1" applyFill="1" applyBorder="1" applyAlignment="1">
      <alignment horizontal="center" wrapText="1"/>
    </xf>
    <xf numFmtId="0" fontId="47" fillId="42" borderId="13" xfId="94" applyFont="1" applyFill="1" applyBorder="1" applyAlignment="1">
      <alignment horizontal="center" vertical="center" wrapText="1"/>
    </xf>
    <xf numFmtId="0" fontId="47" fillId="42" borderId="16" xfId="94" applyFont="1" applyFill="1" applyBorder="1" applyAlignment="1">
      <alignment horizontal="center" vertical="center" wrapText="1"/>
    </xf>
    <xf numFmtId="0" fontId="47" fillId="42" borderId="17" xfId="94" applyFont="1" applyFill="1" applyBorder="1" applyAlignment="1">
      <alignment horizontal="center" vertical="center" wrapText="1"/>
    </xf>
    <xf numFmtId="0" fontId="59" fillId="26" borderId="13" xfId="94" applyFont="1" applyFill="1" applyBorder="1" applyAlignment="1">
      <alignment horizontal="center" vertical="center" wrapText="1"/>
    </xf>
    <xf numFmtId="0" fontId="59" fillId="26" borderId="16" xfId="94" applyFont="1" applyFill="1" applyBorder="1" applyAlignment="1">
      <alignment horizontal="center" vertical="center" wrapText="1"/>
    </xf>
    <xf numFmtId="0" fontId="59" fillId="26" borderId="17" xfId="94" applyFont="1" applyFill="1" applyBorder="1" applyAlignment="1">
      <alignment horizontal="center" vertical="center" wrapText="1"/>
    </xf>
    <xf numFmtId="0" fontId="58" fillId="42" borderId="13" xfId="94" applyFont="1" applyFill="1" applyBorder="1" applyAlignment="1">
      <alignment horizontal="center" vertical="center" wrapText="1"/>
    </xf>
    <xf numFmtId="0" fontId="58" fillId="42" borderId="16" xfId="94" applyFont="1" applyFill="1" applyBorder="1" applyAlignment="1">
      <alignment horizontal="center" vertical="center" wrapText="1"/>
    </xf>
    <xf numFmtId="0" fontId="58" fillId="42" borderId="12" xfId="94" applyFont="1" applyFill="1" applyBorder="1" applyAlignment="1">
      <alignment horizontal="center" vertical="center" wrapText="1"/>
    </xf>
    <xf numFmtId="0" fontId="33" fillId="26" borderId="0" xfId="68" applyFont="1" applyFill="1" applyAlignment="1">
      <alignment horizontal="center" vertical="center" wrapText="1"/>
    </xf>
    <xf numFmtId="0" fontId="34" fillId="26" borderId="0" xfId="68" applyFont="1" applyFill="1" applyAlignment="1">
      <alignment horizontal="center" vertical="center" wrapText="1"/>
    </xf>
    <xf numFmtId="0" fontId="34" fillId="26" borderId="0" xfId="68" applyFont="1" applyFill="1" applyAlignment="1">
      <alignment horizontal="left" vertical="center"/>
    </xf>
    <xf numFmtId="0" fontId="34" fillId="42" borderId="12" xfId="68" applyFont="1" applyFill="1" applyBorder="1" applyAlignment="1">
      <alignment horizontal="center" vertical="center"/>
    </xf>
    <xf numFmtId="0" fontId="34" fillId="37" borderId="12" xfId="68" applyFont="1" applyFill="1" applyBorder="1" applyAlignment="1">
      <alignment horizontal="center" vertical="center"/>
    </xf>
    <xf numFmtId="0" fontId="40" fillId="37" borderId="12" xfId="68" applyFont="1" applyFill="1" applyBorder="1" applyAlignment="1">
      <alignment horizontal="center" vertical="center"/>
    </xf>
    <xf numFmtId="0" fontId="40" fillId="0" borderId="0" xfId="68" applyFont="1" applyAlignment="1">
      <alignment horizontal="center" vertical="center" wrapText="1"/>
    </xf>
    <xf numFmtId="0" fontId="39" fillId="0" borderId="12" xfId="0" applyFont="1" applyBorder="1" applyAlignment="1">
      <alignment horizontal="center" vertical="center"/>
    </xf>
    <xf numFmtId="0" fontId="40" fillId="37" borderId="24" xfId="0" applyFont="1" applyFill="1" applyBorder="1" applyAlignment="1">
      <alignment horizontal="center" vertical="center" wrapText="1"/>
    </xf>
    <xf numFmtId="0" fontId="40" fillId="37" borderId="12" xfId="0" applyFont="1" applyFill="1" applyBorder="1" applyAlignment="1">
      <alignment horizontal="center" vertical="center" wrapText="1"/>
    </xf>
    <xf numFmtId="0" fontId="40" fillId="37" borderId="18" xfId="0" applyFont="1" applyFill="1" applyBorder="1" applyAlignment="1">
      <alignment horizontal="center" vertical="center" wrapText="1"/>
    </xf>
    <xf numFmtId="0" fontId="40" fillId="37" borderId="13" xfId="0" applyFont="1" applyFill="1" applyBorder="1" applyAlignment="1">
      <alignment horizontal="center" vertical="center" wrapText="1"/>
    </xf>
    <xf numFmtId="0" fontId="40" fillId="42" borderId="12" xfId="68" applyFont="1" applyFill="1" applyBorder="1" applyAlignment="1">
      <alignment horizontal="center" vertical="center"/>
    </xf>
    <xf numFmtId="0" fontId="40" fillId="37" borderId="12" xfId="0" applyFont="1" applyFill="1" applyBorder="1" applyAlignment="1">
      <alignment horizontal="center" vertical="center"/>
    </xf>
    <xf numFmtId="0" fontId="34" fillId="26" borderId="12" xfId="68" applyFont="1" applyFill="1" applyBorder="1" applyAlignment="1">
      <alignment horizontal="center" vertical="center" wrapText="1"/>
    </xf>
    <xf numFmtId="0" fontId="40" fillId="37" borderId="12" xfId="68" applyFont="1" applyFill="1" applyBorder="1" applyAlignment="1">
      <alignment horizontal="center" vertical="center" wrapText="1"/>
    </xf>
    <xf numFmtId="0" fontId="34" fillId="42" borderId="12" xfId="68" applyFont="1" applyFill="1" applyBorder="1" applyAlignment="1">
      <alignment horizontal="left" vertical="center" wrapText="1" indent="1"/>
    </xf>
    <xf numFmtId="0" fontId="45" fillId="0" borderId="12" xfId="68" applyFont="1" applyBorder="1" applyAlignment="1">
      <alignment horizontal="center" vertical="top"/>
    </xf>
    <xf numFmtId="0" fontId="47" fillId="42" borderId="12" xfId="68" applyFont="1" applyFill="1" applyBorder="1" applyAlignment="1">
      <alignment horizontal="center" vertical="center" wrapText="1"/>
    </xf>
    <xf numFmtId="0" fontId="41" fillId="0" borderId="13" xfId="68" applyFont="1" applyBorder="1" applyAlignment="1">
      <alignment horizontal="center" vertical="center" wrapText="1"/>
    </xf>
    <xf numFmtId="0" fontId="41" fillId="0" borderId="16" xfId="68" applyFont="1" applyBorder="1" applyAlignment="1">
      <alignment horizontal="center" vertical="center" wrapText="1"/>
    </xf>
    <xf numFmtId="0" fontId="41" fillId="0" borderId="17" xfId="68" applyFont="1" applyBorder="1" applyAlignment="1">
      <alignment horizontal="center" vertical="center" wrapText="1"/>
    </xf>
    <xf numFmtId="0" fontId="45" fillId="0" borderId="22" xfId="68" applyFont="1" applyBorder="1" applyAlignment="1">
      <alignment horizontal="left" vertical="top"/>
    </xf>
    <xf numFmtId="0" fontId="45" fillId="0" borderId="32" xfId="68" applyFont="1" applyBorder="1" applyAlignment="1">
      <alignment horizontal="left" vertical="top"/>
    </xf>
    <xf numFmtId="0" fontId="45" fillId="0" borderId="21" xfId="68" applyFont="1" applyBorder="1" applyAlignment="1">
      <alignment horizontal="left" vertical="top"/>
    </xf>
    <xf numFmtId="0" fontId="45" fillId="0" borderId="18" xfId="68" applyFont="1" applyBorder="1" applyAlignment="1">
      <alignment horizontal="left" vertical="top"/>
    </xf>
    <xf numFmtId="0" fontId="45" fillId="0" borderId="15" xfId="68" applyFont="1" applyBorder="1" applyAlignment="1">
      <alignment horizontal="left" vertical="top"/>
    </xf>
    <xf numFmtId="0" fontId="45" fillId="0" borderId="19" xfId="68" applyFont="1" applyBorder="1" applyAlignment="1">
      <alignment horizontal="left" vertical="top"/>
    </xf>
    <xf numFmtId="0" fontId="34" fillId="42" borderId="12" xfId="68" applyFont="1" applyFill="1" applyBorder="1" applyAlignment="1">
      <alignment horizontal="center" vertical="center" wrapText="1"/>
    </xf>
    <xf numFmtId="0" fontId="41" fillId="0" borderId="13" xfId="68" applyFont="1" applyBorder="1" applyAlignment="1">
      <alignment horizontal="left" vertical="top" wrapText="1"/>
    </xf>
    <xf numFmtId="0" fontId="41" fillId="0" borderId="16" xfId="68" applyFont="1" applyBorder="1" applyAlignment="1">
      <alignment horizontal="left" vertical="top" wrapText="1"/>
    </xf>
    <xf numFmtId="0" fontId="41" fillId="0" borderId="17" xfId="68" applyFont="1" applyBorder="1" applyAlignment="1">
      <alignment horizontal="left" vertical="top" wrapText="1"/>
    </xf>
    <xf numFmtId="0" fontId="41" fillId="0" borderId="12" xfId="68" applyFont="1" applyBorder="1" applyAlignment="1">
      <alignment horizontal="left" vertical="top" wrapText="1"/>
    </xf>
    <xf numFmtId="0" fontId="34" fillId="26" borderId="12" xfId="68" applyFont="1" applyFill="1" applyBorder="1" applyAlignment="1">
      <alignment horizontal="center" vertical="center"/>
    </xf>
    <xf numFmtId="0" fontId="34" fillId="26" borderId="13" xfId="68" applyFont="1" applyFill="1" applyBorder="1" applyAlignment="1">
      <alignment horizontal="center" vertical="center" wrapText="1"/>
    </xf>
    <xf numFmtId="0" fontId="34" fillId="26" borderId="16" xfId="68" applyFont="1" applyFill="1" applyBorder="1" applyAlignment="1">
      <alignment horizontal="center" vertical="center" wrapText="1"/>
    </xf>
    <xf numFmtId="0" fontId="34" fillId="26" borderId="17" xfId="68" applyFont="1" applyFill="1" applyBorder="1" applyAlignment="1">
      <alignment horizontal="center" vertical="center" wrapText="1"/>
    </xf>
    <xf numFmtId="0" fontId="34" fillId="26" borderId="13" xfId="68" applyFont="1" applyFill="1" applyBorder="1" applyAlignment="1">
      <alignment horizontal="center" vertical="center"/>
    </xf>
    <xf numFmtId="0" fontId="34" fillId="26" borderId="16" xfId="68" applyFont="1" applyFill="1" applyBorder="1" applyAlignment="1">
      <alignment horizontal="center" vertical="center"/>
    </xf>
    <xf numFmtId="0" fontId="34" fillId="26" borderId="17" xfId="68" applyFont="1" applyFill="1" applyBorder="1" applyAlignment="1">
      <alignment horizontal="center" vertical="center"/>
    </xf>
    <xf numFmtId="0" fontId="34" fillId="42" borderId="13" xfId="68" applyFont="1" applyFill="1" applyBorder="1" applyAlignment="1">
      <alignment horizontal="center" vertical="center" wrapText="1"/>
    </xf>
    <xf numFmtId="0" fontId="34" fillId="42" borderId="16" xfId="68" applyFont="1" applyFill="1" applyBorder="1" applyAlignment="1">
      <alignment horizontal="center" vertical="center" wrapText="1"/>
    </xf>
    <xf numFmtId="0" fontId="34" fillId="42" borderId="17" xfId="68" applyFont="1" applyFill="1" applyBorder="1" applyAlignment="1">
      <alignment horizontal="center" vertical="center" wrapText="1"/>
    </xf>
    <xf numFmtId="0" fontId="40" fillId="37" borderId="13" xfId="68" applyFont="1" applyFill="1" applyBorder="1" applyAlignment="1">
      <alignment horizontal="center" vertical="center" wrapText="1"/>
    </xf>
    <xf numFmtId="0" fontId="40" fillId="37" borderId="16" xfId="68" applyFont="1" applyFill="1" applyBorder="1" applyAlignment="1">
      <alignment horizontal="center" vertical="center" wrapText="1"/>
    </xf>
    <xf numFmtId="0" fontId="40" fillId="37" borderId="17" xfId="68" applyFont="1" applyFill="1" applyBorder="1" applyAlignment="1">
      <alignment horizontal="center" vertical="center" wrapText="1"/>
    </xf>
    <xf numFmtId="0" fontId="40" fillId="37" borderId="13" xfId="68" applyFont="1" applyFill="1" applyBorder="1" applyAlignment="1">
      <alignment horizontal="center" vertical="center"/>
    </xf>
    <xf numFmtId="0" fontId="40" fillId="37" borderId="16" xfId="68" applyFont="1" applyFill="1" applyBorder="1" applyAlignment="1">
      <alignment horizontal="center" vertical="center"/>
    </xf>
    <xf numFmtId="0" fontId="40" fillId="37" borderId="17" xfId="68" applyFont="1" applyFill="1" applyBorder="1" applyAlignment="1">
      <alignment horizontal="center" vertical="center"/>
    </xf>
    <xf numFmtId="0" fontId="44" fillId="26" borderId="12" xfId="68" applyFont="1" applyFill="1" applyBorder="1" applyAlignment="1">
      <alignment horizontal="left" vertical="top" wrapText="1"/>
    </xf>
    <xf numFmtId="0" fontId="40" fillId="0" borderId="12" xfId="68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46" fillId="40" borderId="12" xfId="0" applyFont="1" applyFill="1" applyBorder="1" applyAlignment="1">
      <alignment horizontal="center" vertical="center" wrapText="1"/>
    </xf>
    <xf numFmtId="0" fontId="61" fillId="41" borderId="12" xfId="0" applyFont="1" applyFill="1" applyBorder="1" applyAlignment="1">
      <alignment horizontal="center" vertical="center"/>
    </xf>
    <xf numFmtId="0" fontId="34" fillId="42" borderId="24" xfId="68" applyFont="1" applyFill="1" applyBorder="1" applyAlignment="1">
      <alignment horizontal="left" vertical="center" wrapText="1"/>
    </xf>
    <xf numFmtId="0" fontId="62" fillId="40" borderId="24" xfId="0" applyFont="1" applyFill="1" applyBorder="1" applyAlignment="1">
      <alignment horizontal="center" vertical="center" wrapText="1"/>
    </xf>
    <xf numFmtId="0" fontId="62" fillId="40" borderId="13" xfId="0" applyFont="1" applyFill="1" applyBorder="1" applyAlignment="1">
      <alignment horizontal="center" vertical="center" wrapText="1"/>
    </xf>
    <xf numFmtId="0" fontId="62" fillId="40" borderId="17" xfId="0" applyFont="1" applyFill="1" applyBorder="1" applyAlignment="1">
      <alignment horizontal="center" vertical="center" wrapText="1"/>
    </xf>
    <xf numFmtId="9" fontId="53" fillId="28" borderId="31" xfId="95" applyFont="1" applyFill="1" applyBorder="1" applyAlignment="1">
      <alignment horizontal="center" vertical="center"/>
    </xf>
    <xf numFmtId="9" fontId="53" fillId="28" borderId="24" xfId="95" applyFont="1" applyFill="1" applyBorder="1" applyAlignment="1">
      <alignment horizontal="center" vertical="center"/>
    </xf>
    <xf numFmtId="9" fontId="53" fillId="36" borderId="31" xfId="95" applyFont="1" applyFill="1" applyBorder="1" applyAlignment="1">
      <alignment horizontal="center" vertical="center"/>
    </xf>
    <xf numFmtId="9" fontId="53" fillId="36" borderId="24" xfId="95" applyFont="1" applyFill="1" applyBorder="1" applyAlignment="1">
      <alignment horizontal="center" vertical="center"/>
    </xf>
    <xf numFmtId="9" fontId="53" fillId="29" borderId="31" xfId="95" applyFont="1" applyFill="1" applyBorder="1" applyAlignment="1">
      <alignment horizontal="center" vertical="center"/>
    </xf>
    <xf numFmtId="9" fontId="53" fillId="29" borderId="24" xfId="95" applyFont="1" applyFill="1" applyBorder="1" applyAlignment="1">
      <alignment horizontal="center" vertical="center"/>
    </xf>
    <xf numFmtId="0" fontId="37" fillId="26" borderId="0" xfId="94" applyFont="1" applyFill="1" applyAlignment="1">
      <alignment horizontal="left" vertical="center"/>
    </xf>
    <xf numFmtId="0" fontId="36" fillId="26" borderId="12" xfId="94" applyFont="1" applyFill="1" applyBorder="1" applyAlignment="1">
      <alignment horizontal="center" wrapText="1"/>
    </xf>
    <xf numFmtId="0" fontId="38" fillId="26" borderId="34" xfId="94" applyFont="1" applyFill="1" applyBorder="1" applyAlignment="1">
      <alignment horizontal="center" vertical="center"/>
    </xf>
    <xf numFmtId="0" fontId="37" fillId="39" borderId="31" xfId="94" applyFont="1" applyFill="1" applyBorder="1" applyAlignment="1">
      <alignment horizontal="center" vertical="center" textRotation="90"/>
    </xf>
    <xf numFmtId="0" fontId="37" fillId="39" borderId="34" xfId="94" applyFont="1" applyFill="1" applyBorder="1" applyAlignment="1">
      <alignment horizontal="center" vertical="center" textRotation="90"/>
    </xf>
    <xf numFmtId="0" fontId="37" fillId="39" borderId="24" xfId="94" applyFont="1" applyFill="1" applyBorder="1" applyAlignment="1">
      <alignment horizontal="center" vertical="center" textRotation="90"/>
    </xf>
    <xf numFmtId="0" fontId="36" fillId="26" borderId="0" xfId="94" applyFont="1" applyFill="1" applyAlignment="1">
      <alignment horizontal="left" wrapText="1"/>
    </xf>
    <xf numFmtId="0" fontId="38" fillId="38" borderId="13" xfId="94" applyFont="1" applyFill="1" applyBorder="1" applyAlignment="1">
      <alignment horizontal="center" vertical="center"/>
    </xf>
    <xf numFmtId="0" fontId="38" fillId="38" borderId="16" xfId="94" applyFont="1" applyFill="1" applyBorder="1" applyAlignment="1">
      <alignment horizontal="center" vertical="center"/>
    </xf>
    <xf numFmtId="0" fontId="38" fillId="38" borderId="17" xfId="94" applyFont="1" applyFill="1" applyBorder="1" applyAlignment="1">
      <alignment horizontal="center" vertical="center"/>
    </xf>
    <xf numFmtId="0" fontId="38" fillId="26" borderId="0" xfId="94" applyFont="1" applyFill="1" applyAlignment="1">
      <alignment horizontal="left" vertical="center"/>
    </xf>
    <xf numFmtId="0" fontId="38" fillId="26" borderId="23" xfId="94" applyFont="1" applyFill="1" applyBorder="1" applyAlignment="1">
      <alignment horizontal="left" vertical="center"/>
    </xf>
    <xf numFmtId="0" fontId="38" fillId="26" borderId="0" xfId="94" applyFont="1" applyFill="1" applyAlignment="1">
      <alignment horizontal="left" vertical="center" wrapText="1"/>
    </xf>
    <xf numFmtId="0" fontId="38" fillId="26" borderId="23" xfId="94" applyFont="1" applyFill="1" applyBorder="1" applyAlignment="1">
      <alignment horizontal="left" vertical="center" wrapText="1"/>
    </xf>
    <xf numFmtId="0" fontId="52" fillId="26" borderId="25" xfId="94" applyFont="1" applyFill="1" applyBorder="1" applyAlignment="1">
      <alignment horizontal="center" vertical="center"/>
    </xf>
    <xf numFmtId="0" fontId="52" fillId="26" borderId="0" xfId="94" applyFont="1" applyFill="1" applyAlignment="1">
      <alignment horizontal="center" vertical="center"/>
    </xf>
    <xf numFmtId="0" fontId="59" fillId="26" borderId="13" xfId="94" applyFont="1" applyFill="1" applyBorder="1" applyAlignment="1">
      <alignment horizontal="center" vertical="center"/>
    </xf>
    <xf numFmtId="0" fontId="59" fillId="26" borderId="16" xfId="94" applyFont="1" applyFill="1" applyBorder="1" applyAlignment="1">
      <alignment horizontal="center" vertical="center"/>
    </xf>
    <xf numFmtId="0" fontId="59" fillId="26" borderId="17" xfId="94" applyFont="1" applyFill="1" applyBorder="1" applyAlignment="1">
      <alignment horizontal="center" vertical="center"/>
    </xf>
    <xf numFmtId="0" fontId="47" fillId="42" borderId="12" xfId="94" applyFont="1" applyFill="1" applyBorder="1" applyAlignment="1">
      <alignment horizontal="center" vertical="center"/>
    </xf>
    <xf numFmtId="0" fontId="58" fillId="42" borderId="13" xfId="94" applyFont="1" applyFill="1" applyBorder="1" applyAlignment="1">
      <alignment horizontal="center" vertical="center"/>
    </xf>
    <xf numFmtId="0" fontId="58" fillId="42" borderId="17" xfId="94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40" fillId="37" borderId="13" xfId="0" applyFont="1" applyFill="1" applyBorder="1" applyAlignment="1">
      <alignment horizontal="center" vertical="center"/>
    </xf>
    <xf numFmtId="0" fontId="40" fillId="37" borderId="17" xfId="0" applyFont="1" applyFill="1" applyBorder="1" applyAlignment="1">
      <alignment horizontal="center" vertical="center"/>
    </xf>
    <xf numFmtId="0" fontId="55" fillId="26" borderId="12" xfId="0" applyFont="1" applyFill="1" applyBorder="1" applyAlignment="1">
      <alignment horizontal="center" wrapText="1"/>
    </xf>
    <xf numFmtId="0" fontId="58" fillId="42" borderId="12" xfId="94" applyFont="1" applyFill="1" applyBorder="1" applyAlignment="1">
      <alignment horizontal="right" vertical="center" wrapText="1"/>
    </xf>
    <xf numFmtId="0" fontId="58" fillId="42" borderId="17" xfId="94" applyFont="1" applyFill="1" applyBorder="1" applyAlignment="1">
      <alignment horizontal="center" vertical="center" wrapText="1"/>
    </xf>
    <xf numFmtId="0" fontId="64" fillId="42" borderId="13" xfId="0" applyFont="1" applyFill="1" applyBorder="1" applyAlignment="1">
      <alignment horizontal="center" vertical="center" wrapText="1"/>
    </xf>
    <xf numFmtId="0" fontId="64" fillId="42" borderId="16" xfId="0" applyFont="1" applyFill="1" applyBorder="1" applyAlignment="1">
      <alignment horizontal="center" vertical="center" wrapText="1"/>
    </xf>
    <xf numFmtId="0" fontId="64" fillId="42" borderId="17" xfId="0" applyFont="1" applyFill="1" applyBorder="1" applyAlignment="1">
      <alignment horizontal="center" vertical="center" wrapText="1"/>
    </xf>
    <xf numFmtId="0" fontId="40" fillId="42" borderId="13" xfId="68" applyFont="1" applyFill="1" applyBorder="1" applyAlignment="1">
      <alignment horizontal="center" vertical="center"/>
    </xf>
    <xf numFmtId="0" fontId="40" fillId="42" borderId="16" xfId="68" applyFont="1" applyFill="1" applyBorder="1" applyAlignment="1">
      <alignment horizontal="center" vertical="center"/>
    </xf>
    <xf numFmtId="0" fontId="40" fillId="42" borderId="17" xfId="68" applyFont="1" applyFill="1" applyBorder="1" applyAlignment="1">
      <alignment horizontal="center" vertical="center"/>
    </xf>
    <xf numFmtId="0" fontId="63" fillId="41" borderId="12" xfId="0" applyFont="1" applyFill="1" applyBorder="1" applyAlignment="1">
      <alignment horizontal="left" vertical="center" wrapText="1"/>
    </xf>
    <xf numFmtId="0" fontId="33" fillId="26" borderId="24" xfId="68" applyFont="1" applyFill="1" applyBorder="1" applyAlignment="1">
      <alignment horizontal="left" vertical="center" wrapText="1"/>
    </xf>
    <xf numFmtId="14" fontId="63" fillId="41" borderId="24" xfId="0" applyNumberFormat="1" applyFont="1" applyFill="1" applyBorder="1" applyAlignment="1">
      <alignment horizontal="left" vertical="center"/>
    </xf>
    <xf numFmtId="0" fontId="63" fillId="41" borderId="24" xfId="0" applyFont="1" applyFill="1" applyBorder="1" applyAlignment="1">
      <alignment horizontal="left" vertical="center"/>
    </xf>
    <xf numFmtId="0" fontId="63" fillId="26" borderId="13" xfId="0" applyFont="1" applyFill="1" applyBorder="1" applyAlignment="1">
      <alignment horizontal="left" vertical="center" wrapText="1"/>
    </xf>
    <xf numFmtId="0" fontId="63" fillId="26" borderId="17" xfId="0" applyFont="1" applyFill="1" applyBorder="1" applyAlignment="1">
      <alignment horizontal="left" vertical="center" wrapText="1"/>
    </xf>
    <xf numFmtId="14" fontId="63" fillId="26" borderId="13" xfId="0" applyNumberFormat="1" applyFont="1" applyFill="1" applyBorder="1" applyAlignment="1">
      <alignment horizontal="left" vertical="center"/>
    </xf>
    <xf numFmtId="0" fontId="63" fillId="26" borderId="16" xfId="0" applyFont="1" applyFill="1" applyBorder="1" applyAlignment="1">
      <alignment horizontal="left" vertical="center"/>
    </xf>
    <xf numFmtId="0" fontId="63" fillId="26" borderId="17" xfId="0" applyFont="1" applyFill="1" applyBorder="1" applyAlignment="1">
      <alignment horizontal="left" vertical="center"/>
    </xf>
    <xf numFmtId="0" fontId="42" fillId="26" borderId="13" xfId="94" applyFont="1" applyFill="1" applyBorder="1" applyAlignment="1">
      <alignment horizontal="left" vertical="center"/>
    </xf>
    <xf numFmtId="0" fontId="42" fillId="26" borderId="17" xfId="94" applyFont="1" applyFill="1" applyBorder="1" applyAlignment="1">
      <alignment horizontal="left" vertical="center"/>
    </xf>
    <xf numFmtId="0" fontId="42" fillId="26" borderId="13" xfId="94" applyFont="1" applyFill="1" applyBorder="1" applyAlignment="1">
      <alignment horizontal="left" vertical="center" wrapText="1"/>
    </xf>
    <xf numFmtId="0" fontId="42" fillId="26" borderId="16" xfId="94" applyFont="1" applyFill="1" applyBorder="1" applyAlignment="1">
      <alignment horizontal="left" vertical="center" wrapText="1"/>
    </xf>
    <xf numFmtId="0" fontId="42" fillId="26" borderId="17" xfId="94" applyFont="1" applyFill="1" applyBorder="1" applyAlignment="1">
      <alignment horizontal="left" vertical="center" wrapText="1"/>
    </xf>
    <xf numFmtId="0" fontId="42" fillId="26" borderId="12" xfId="94" applyFont="1" applyFill="1" applyBorder="1" applyAlignment="1">
      <alignment horizontal="left" vertical="center" wrapText="1"/>
    </xf>
    <xf numFmtId="14" fontId="42" fillId="26" borderId="12" xfId="68" applyNumberFormat="1" applyFont="1" applyFill="1" applyBorder="1" applyAlignment="1">
      <alignment horizontal="left" vertical="center" wrapText="1"/>
    </xf>
    <xf numFmtId="0" fontId="42" fillId="26" borderId="12" xfId="68" applyFont="1" applyFill="1" applyBorder="1" applyAlignment="1">
      <alignment horizontal="left" vertical="center" wrapText="1"/>
    </xf>
  </cellXfs>
  <cellStyles count="97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a 2" xfId="38" xr:uid="{00000000-0005-0000-0000-000025000000}"/>
    <cellStyle name="Bueno" xfId="37" builtinId="26" customBuiltin="1"/>
    <cellStyle name="Cálculo" xfId="39" builtinId="22" customBuiltin="1"/>
    <cellStyle name="Cálculo 2" xfId="40" xr:uid="{00000000-0005-0000-0000-000027000000}"/>
    <cellStyle name="Celda de comprobación" xfId="41" builtinId="23" customBuiltin="1"/>
    <cellStyle name="Celda de comprobación 2" xfId="42" xr:uid="{00000000-0005-0000-0000-000029000000}"/>
    <cellStyle name="Celda vinculada" xfId="43" builtinId="24" customBuiltin="1"/>
    <cellStyle name="Celda vinculada 2" xfId="44" xr:uid="{00000000-0005-0000-0000-00002B000000}"/>
    <cellStyle name="Currency" xfId="93" xr:uid="{00000000-0005-0000-0000-00002C000000}"/>
    <cellStyle name="Encabezado 4" xfId="45" builtinId="19" customBuiltin="1"/>
    <cellStyle name="Encabezado 4 2" xfId="46" xr:uid="{00000000-0005-0000-0000-00002E000000}"/>
    <cellStyle name="Énfasis1" xfId="47" builtinId="29" customBuiltin="1"/>
    <cellStyle name="Énfasis1 2" xfId="48" xr:uid="{00000000-0005-0000-0000-000030000000}"/>
    <cellStyle name="Énfasis2" xfId="49" builtinId="33" customBuiltin="1"/>
    <cellStyle name="Énfasis2 2" xfId="50" xr:uid="{00000000-0005-0000-0000-000032000000}"/>
    <cellStyle name="Énfasis3" xfId="51" builtinId="37" customBuiltin="1"/>
    <cellStyle name="Énfasis3 2" xfId="52" xr:uid="{00000000-0005-0000-0000-000034000000}"/>
    <cellStyle name="Énfasis4" xfId="53" builtinId="41" customBuiltin="1"/>
    <cellStyle name="Énfasis4 2" xfId="54" xr:uid="{00000000-0005-0000-0000-000036000000}"/>
    <cellStyle name="Énfasis5" xfId="55" builtinId="45" customBuiltin="1"/>
    <cellStyle name="Énfasis5 2" xfId="56" xr:uid="{00000000-0005-0000-0000-000038000000}"/>
    <cellStyle name="Énfasis6" xfId="57" builtinId="49" customBuiltin="1"/>
    <cellStyle name="Énfasis6 2" xfId="58" xr:uid="{00000000-0005-0000-0000-00003A000000}"/>
    <cellStyle name="Entrada" xfId="59" builtinId="20" customBuiltin="1"/>
    <cellStyle name="Entrada 2" xfId="60" xr:uid="{00000000-0005-0000-0000-00003C000000}"/>
    <cellStyle name="Euro" xfId="61" xr:uid="{00000000-0005-0000-0000-00003D000000}"/>
    <cellStyle name="Hipervínculo 2" xfId="62" xr:uid="{00000000-0005-0000-0000-00003E000000}"/>
    <cellStyle name="Incorrecto" xfId="63" builtinId="27" customBuiltin="1"/>
    <cellStyle name="Incorrecto 2" xfId="64" xr:uid="{00000000-0005-0000-0000-000040000000}"/>
    <cellStyle name="Millares 2" xfId="65" xr:uid="{00000000-0005-0000-0000-000041000000}"/>
    <cellStyle name="Neutral" xfId="66" builtinId="28" customBuiltin="1"/>
    <cellStyle name="Neutral 2" xfId="67" xr:uid="{00000000-0005-0000-0000-000043000000}"/>
    <cellStyle name="Normal" xfId="0" builtinId="0"/>
    <cellStyle name="Normal 2" xfId="68" xr:uid="{00000000-0005-0000-0000-000045000000}"/>
    <cellStyle name="Normal 2 2" xfId="69" xr:uid="{00000000-0005-0000-0000-000046000000}"/>
    <cellStyle name="Normal 2 3" xfId="70" xr:uid="{00000000-0005-0000-0000-000047000000}"/>
    <cellStyle name="Normal 3" xfId="71" xr:uid="{00000000-0005-0000-0000-000048000000}"/>
    <cellStyle name="Normal 3 2" xfId="96" xr:uid="{00000000-0005-0000-0000-000049000000}"/>
    <cellStyle name="Normal 4" xfId="72" xr:uid="{00000000-0005-0000-0000-00004A000000}"/>
    <cellStyle name="Normal 5" xfId="94" xr:uid="{00000000-0005-0000-0000-00004B000000}"/>
    <cellStyle name="Notas" xfId="73" builtinId="10" customBuiltin="1"/>
    <cellStyle name="Notas 2" xfId="74" xr:uid="{00000000-0005-0000-0000-00004D000000}"/>
    <cellStyle name="Percent" xfId="92" xr:uid="{00000000-0005-0000-0000-00004E000000}"/>
    <cellStyle name="Porcentaje 2" xfId="75" xr:uid="{00000000-0005-0000-0000-00004F000000}"/>
    <cellStyle name="Porcentaje 3" xfId="95" xr:uid="{00000000-0005-0000-0000-000050000000}"/>
    <cellStyle name="Porcentual 2" xfId="76" xr:uid="{00000000-0005-0000-0000-000051000000}"/>
    <cellStyle name="Salida" xfId="77" builtinId="21" customBuiltin="1"/>
    <cellStyle name="Salida 2" xfId="78" xr:uid="{00000000-0005-0000-0000-000053000000}"/>
    <cellStyle name="Texto de advertencia" xfId="79" builtinId="11" customBuiltin="1"/>
    <cellStyle name="Texto de advertencia 2" xfId="80" xr:uid="{00000000-0005-0000-0000-000055000000}"/>
    <cellStyle name="Texto explicativo" xfId="81" builtinId="53" customBuiltin="1"/>
    <cellStyle name="Texto explicativo 2" xfId="82" xr:uid="{00000000-0005-0000-0000-000057000000}"/>
    <cellStyle name="Título" xfId="83" builtinId="15" customBuiltin="1"/>
    <cellStyle name="Título 1 2" xfId="84" xr:uid="{00000000-0005-0000-0000-000059000000}"/>
    <cellStyle name="Título 2" xfId="85" builtinId="17" customBuiltin="1"/>
    <cellStyle name="Título 2 2" xfId="86" xr:uid="{00000000-0005-0000-0000-00005B000000}"/>
    <cellStyle name="Título 3" xfId="87" builtinId="18" customBuiltin="1"/>
    <cellStyle name="Título 3 2" xfId="88" xr:uid="{00000000-0005-0000-0000-00005D000000}"/>
    <cellStyle name="Título 4" xfId="89" xr:uid="{00000000-0005-0000-0000-00005E000000}"/>
    <cellStyle name="Total" xfId="90" builtinId="25" customBuiltin="1"/>
    <cellStyle name="Total 2" xfId="91" xr:uid="{00000000-0005-0000-0000-000060000000}"/>
  </cellStyles>
  <dxfs count="62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7" tint="0.79995117038483843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theme="0" tint="-0.149937437055574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4EFFB"/>
        </patternFill>
      </fill>
    </dxf>
  </dxfs>
  <tableStyles count="0" defaultTableStyle="TableStyleMedium9" defaultPivotStyle="PivotStyleLight16"/>
  <colors>
    <mruColors>
      <color rgb="FFCC0000"/>
      <color rgb="FF71F8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705971</xdr:colOff>
      <xdr:row>1</xdr:row>
      <xdr:rowOff>100468</xdr:rowOff>
    </xdr:from>
    <xdr:to>
      <xdr:col>1</xdr:col>
      <xdr:colOff>689375</xdr:colOff>
      <xdr:row>3</xdr:row>
      <xdr:rowOff>238189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983A34-E03A-472F-8E1A-F5096852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71" y="246144"/>
          <a:ext cx="1070375" cy="6643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163046</xdr:colOff>
      <xdr:row>0</xdr:row>
      <xdr:rowOff>0</xdr:rowOff>
    </xdr:from>
    <xdr:to>
      <xdr:col>1</xdr:col>
      <xdr:colOff>720928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FFB171-113D-4B35-8D31-9B1195454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109" y="0"/>
          <a:ext cx="867445" cy="571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155575</xdr:colOff>
      <xdr:row>1</xdr:row>
      <xdr:rowOff>40217</xdr:rowOff>
    </xdr:from>
    <xdr:to>
      <xdr:col>2</xdr:col>
      <xdr:colOff>677299</xdr:colOff>
      <xdr:row>3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0495CE-F541-41E7-BF62-E43A365B9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58" y="209550"/>
          <a:ext cx="828641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100013</xdr:colOff>
      <xdr:row>1</xdr:row>
      <xdr:rowOff>76202</xdr:rowOff>
    </xdr:from>
    <xdr:to>
      <xdr:col>2</xdr:col>
      <xdr:colOff>1047750</xdr:colOff>
      <xdr:row>3</xdr:row>
      <xdr:rowOff>142820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35CF73-B696-47BB-B317-B4385D7D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232" y="230983"/>
          <a:ext cx="947737" cy="5904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883104</xdr:colOff>
      <xdr:row>1</xdr:row>
      <xdr:rowOff>53069</xdr:rowOff>
    </xdr:from>
    <xdr:to>
      <xdr:col>1</xdr:col>
      <xdr:colOff>391020</xdr:colOff>
      <xdr:row>3</xdr:row>
      <xdr:rowOff>119516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251361-00E3-48AB-A3AE-B00B3B2E4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885" y="219757"/>
          <a:ext cx="769979" cy="4950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Cnaranjo\Mis%20Proyectos\En%20Control\Valorem\UtilidadDe%20Project_ManagementValore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zurianconsultingse-my.sharepoint.com/Mi%20unidad/UPB%20(1)/3.%20PMO/6.%20Esquema%20de%20gesti&#243;n/Formatos%20Borradores/7.%20Seguimiento%20Cronograma_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Cnaranjo\Mis%20Proyectos\En%20Control\Valorem\ValorGanadoValore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\Documents\Azurian\Mundial\Proyecto%20PETI%20ll\13.%20Gerencia%20de%20proyecto\2.%20Octubre%2015\Microrip02\delta\Documentos%20Cnaranjo\Mis%20Proyectos\En%20Control\Valorem\UtilidadDe%20Project_ManagementValore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s"/>
      <sheetName val="Tasks"/>
      <sheetName val="Schedule"/>
      <sheetName val="Status"/>
      <sheetName val="Pre-Defined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ciones"/>
      <sheetName val="Datos Inicio"/>
      <sheetName val="Avance global"/>
      <sheetName val="Historia"/>
      <sheetName val="Control Cambios"/>
      <sheetName val="Compromisos"/>
      <sheetName val="Control Entregab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ACTA"/>
      <sheetName val="SEMAFORO"/>
      <sheetName val="PLAN DE TRABAJO"/>
      <sheetName val="RIESGOS"/>
      <sheetName val="ENTREGABLES E HITOS"/>
      <sheetName val="VALOR GANADO"/>
      <sheetName val="ESTADO AVANCE"/>
      <sheetName val="TEMAS PENDIENTES"/>
      <sheetName val="TEMAS FUERA ALCANCE"/>
      <sheetName val="DOCUMENTOS 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40"/>
  <sheetViews>
    <sheetView tabSelected="1" view="pageBreakPreview" topLeftCell="B1" zoomScale="85" zoomScaleNormal="85" zoomScaleSheetLayoutView="85" zoomScalePageLayoutView="96" workbookViewId="0">
      <selection activeCell="A11" sqref="A11:BC11"/>
    </sheetView>
  </sheetViews>
  <sheetFormatPr baseColWidth="10" defaultColWidth="11.42578125" defaultRowHeight="11.25"/>
  <cols>
    <col min="1" max="1" width="16.28515625" style="13" customWidth="1"/>
    <col min="2" max="2" width="26.140625" style="13" customWidth="1"/>
    <col min="3" max="4" width="26.140625" style="15" customWidth="1"/>
    <col min="5" max="5" width="8.7109375" style="15" customWidth="1"/>
    <col min="6" max="6" width="10.5703125" style="15" customWidth="1"/>
    <col min="7" max="7" width="13.140625" style="15" customWidth="1"/>
    <col min="8" max="35" width="3" style="15" customWidth="1"/>
    <col min="36" max="55" width="3" style="13" customWidth="1"/>
    <col min="56" max="56" width="1.85546875" style="13" customWidth="1"/>
    <col min="57" max="57" width="11.85546875" style="13" customWidth="1"/>
    <col min="58" max="62" width="11.42578125" style="13"/>
    <col min="63" max="64" width="11.42578125" style="13" customWidth="1"/>
    <col min="65" max="65" width="17.140625" style="13" customWidth="1"/>
    <col min="66" max="16384" width="11.42578125" style="13"/>
  </cols>
  <sheetData>
    <row r="2" spans="1:56" ht="21.75" customHeight="1">
      <c r="A2" s="181"/>
      <c r="B2" s="181"/>
      <c r="C2" s="182" t="s">
        <v>0</v>
      </c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</row>
    <row r="3" spans="1:56" ht="19.5" customHeight="1">
      <c r="A3" s="181"/>
      <c r="B3" s="181"/>
      <c r="C3" s="183" t="s">
        <v>1</v>
      </c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  <c r="AX3" s="183"/>
      <c r="AY3" s="183"/>
      <c r="AZ3" s="183"/>
      <c r="BA3" s="183"/>
      <c r="BB3" s="183"/>
      <c r="BC3" s="183"/>
      <c r="BD3" s="183"/>
    </row>
    <row r="4" spans="1:56" ht="21" customHeight="1">
      <c r="A4" s="181"/>
      <c r="B4" s="181"/>
      <c r="C4" s="98" t="s">
        <v>2</v>
      </c>
      <c r="D4" s="229" t="s">
        <v>3</v>
      </c>
      <c r="E4" s="229"/>
      <c r="F4" s="229"/>
      <c r="G4" s="185" t="s">
        <v>4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230">
        <v>0</v>
      </c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184" t="s">
        <v>5</v>
      </c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231">
        <v>46185</v>
      </c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</row>
    <row r="5" spans="1:56" ht="9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</row>
    <row r="6" spans="1:56" ht="13.5" customHeight="1">
      <c r="A6" s="146" t="s">
        <v>6</v>
      </c>
      <c r="B6" s="152" t="s">
        <v>7</v>
      </c>
      <c r="C6" s="153"/>
      <c r="D6" s="153"/>
      <c r="E6" s="153"/>
      <c r="F6" s="153"/>
      <c r="G6" s="154"/>
      <c r="H6" s="14"/>
      <c r="I6" s="146" t="s">
        <v>8</v>
      </c>
      <c r="J6" s="146"/>
      <c r="K6" s="146"/>
      <c r="L6" s="146"/>
      <c r="M6" s="152" t="s">
        <v>9</v>
      </c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4"/>
      <c r="AB6" s="142" t="s">
        <v>10</v>
      </c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P6" s="158" t="s">
        <v>11</v>
      </c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37"/>
      <c r="BD6" s="37"/>
    </row>
    <row r="7" spans="1:56" ht="33.75" customHeight="1">
      <c r="A7" s="146"/>
      <c r="B7" s="155"/>
      <c r="C7" s="156"/>
      <c r="D7" s="156"/>
      <c r="E7" s="156"/>
      <c r="F7" s="156"/>
      <c r="G7" s="157"/>
      <c r="H7" s="14"/>
      <c r="I7" s="146"/>
      <c r="J7" s="146"/>
      <c r="K7" s="146"/>
      <c r="L7" s="146"/>
      <c r="M7" s="155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7"/>
      <c r="AA7" s="13"/>
      <c r="AB7" s="162" t="s">
        <v>12</v>
      </c>
      <c r="AC7" s="162"/>
      <c r="AD7" s="162"/>
      <c r="AE7" s="162"/>
      <c r="AF7" s="159" t="s">
        <v>13</v>
      </c>
      <c r="AG7" s="160"/>
      <c r="AH7" s="160"/>
      <c r="AI7" s="160"/>
      <c r="AJ7" s="161"/>
      <c r="AK7" s="159" t="s">
        <v>14</v>
      </c>
      <c r="AL7" s="160"/>
      <c r="AM7" s="160"/>
      <c r="AN7" s="161"/>
      <c r="AO7" s="46"/>
      <c r="AP7" s="162" t="s">
        <v>12</v>
      </c>
      <c r="AQ7" s="162"/>
      <c r="AR7" s="162"/>
      <c r="AS7" s="162"/>
      <c r="AT7" s="159" t="s">
        <v>13</v>
      </c>
      <c r="AU7" s="160"/>
      <c r="AV7" s="160"/>
      <c r="AW7" s="160"/>
      <c r="AX7" s="161"/>
      <c r="AY7" s="159" t="s">
        <v>14</v>
      </c>
      <c r="AZ7" s="160"/>
      <c r="BA7" s="160"/>
      <c r="BB7" s="161"/>
      <c r="BC7" s="37"/>
      <c r="BD7" s="37"/>
    </row>
    <row r="8" spans="1:56" ht="9" customHeight="1">
      <c r="A8" s="49"/>
      <c r="B8" s="14"/>
      <c r="C8" s="14"/>
      <c r="D8" s="14"/>
      <c r="E8" s="14"/>
      <c r="F8" s="14"/>
      <c r="G8" s="14"/>
      <c r="H8" s="14"/>
      <c r="I8" s="49"/>
      <c r="J8" s="49"/>
      <c r="K8" s="49"/>
      <c r="L8" s="49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</row>
    <row r="9" spans="1:56" ht="48" customHeight="1">
      <c r="A9" s="103" t="s">
        <v>15</v>
      </c>
      <c r="B9" s="179" t="s">
        <v>16</v>
      </c>
      <c r="C9" s="179"/>
      <c r="D9" s="179"/>
      <c r="E9" s="179"/>
      <c r="F9" s="179"/>
      <c r="G9" s="179"/>
      <c r="I9" s="146" t="s">
        <v>17</v>
      </c>
      <c r="J9" s="146"/>
      <c r="K9" s="146"/>
      <c r="L9" s="146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48"/>
      <c r="AJ9" s="170" t="s">
        <v>18</v>
      </c>
      <c r="AK9" s="171"/>
      <c r="AL9" s="171"/>
      <c r="AM9" s="171"/>
      <c r="AN9" s="172"/>
      <c r="AO9" s="149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1"/>
      <c r="BD9" s="37"/>
    </row>
    <row r="10" spans="1:56" ht="6.7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</row>
    <row r="11" spans="1:56" s="52" customFormat="1" ht="22.5" customHeight="1">
      <c r="A11" s="148" t="s">
        <v>19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</row>
    <row r="12" spans="1:56" ht="23.25" customHeight="1">
      <c r="A12" s="145" t="s">
        <v>20</v>
      </c>
      <c r="B12" s="145"/>
      <c r="C12" s="145"/>
      <c r="D12" s="145"/>
      <c r="E12" s="145"/>
      <c r="F12" s="135" t="s">
        <v>21</v>
      </c>
      <c r="G12" s="135"/>
      <c r="H12" s="135"/>
      <c r="I12" s="135"/>
      <c r="J12" s="135"/>
      <c r="K12" s="135"/>
      <c r="L12" s="135"/>
      <c r="M12" s="173" t="s">
        <v>22</v>
      </c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5"/>
      <c r="AA12" s="173" t="s">
        <v>23</v>
      </c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5"/>
      <c r="AQ12" s="176" t="s">
        <v>24</v>
      </c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8"/>
    </row>
    <row r="13" spans="1:56" ht="23.25" customHeight="1">
      <c r="A13" s="180"/>
      <c r="B13" s="180"/>
      <c r="C13" s="180"/>
      <c r="D13" s="180"/>
      <c r="E13" s="180"/>
      <c r="F13" s="163"/>
      <c r="G13" s="163"/>
      <c r="H13" s="163"/>
      <c r="I13" s="163"/>
      <c r="J13" s="163"/>
      <c r="K13" s="163"/>
      <c r="L13" s="163"/>
      <c r="M13" s="164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6"/>
      <c r="AA13" s="164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6"/>
      <c r="AQ13" s="167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9"/>
    </row>
    <row r="14" spans="1:56" ht="23.25" customHeight="1">
      <c r="A14" s="180"/>
      <c r="B14" s="180"/>
      <c r="C14" s="180"/>
      <c r="D14" s="180"/>
      <c r="E14" s="180"/>
      <c r="F14" s="163"/>
      <c r="G14" s="163"/>
      <c r="H14" s="163"/>
      <c r="I14" s="163"/>
      <c r="J14" s="163"/>
      <c r="K14" s="163"/>
      <c r="L14" s="163"/>
      <c r="M14" s="164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6"/>
      <c r="AA14" s="164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6"/>
      <c r="AQ14" s="167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9"/>
    </row>
    <row r="15" spans="1:56" ht="23.25" customHeight="1">
      <c r="A15" s="180"/>
      <c r="B15" s="180"/>
      <c r="C15" s="180"/>
      <c r="D15" s="180"/>
      <c r="E15" s="180"/>
      <c r="F15" s="163"/>
      <c r="G15" s="163"/>
      <c r="H15" s="163"/>
      <c r="I15" s="163"/>
      <c r="J15" s="163"/>
      <c r="K15" s="163"/>
      <c r="L15" s="163"/>
      <c r="M15" s="164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6"/>
      <c r="AA15" s="164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6"/>
      <c r="AQ15" s="167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9"/>
    </row>
    <row r="16" spans="1:56" ht="23.25" customHeight="1">
      <c r="A16" s="180"/>
      <c r="B16" s="180"/>
      <c r="C16" s="180"/>
      <c r="D16" s="180"/>
      <c r="E16" s="180"/>
      <c r="F16" s="163"/>
      <c r="G16" s="163"/>
      <c r="H16" s="163"/>
      <c r="I16" s="163"/>
      <c r="J16" s="163"/>
      <c r="K16" s="163"/>
      <c r="L16" s="163"/>
      <c r="M16" s="164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6"/>
      <c r="AA16" s="164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6"/>
      <c r="AQ16" s="167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9"/>
    </row>
    <row r="17" spans="1:58" ht="7.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</row>
    <row r="18" spans="1:58" ht="48" customHeight="1">
      <c r="A18" s="103" t="s">
        <v>25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3"/>
      <c r="M18" s="146" t="s">
        <v>26</v>
      </c>
      <c r="N18" s="146"/>
      <c r="O18" s="146"/>
      <c r="P18" s="146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37"/>
    </row>
    <row r="19" spans="1:58" ht="7.5" customHeight="1">
      <c r="C19" s="13"/>
      <c r="D19" s="13"/>
      <c r="E19" s="13"/>
      <c r="F19" s="13"/>
      <c r="G19" s="13"/>
      <c r="H19" s="13"/>
      <c r="I19" s="13"/>
      <c r="J19" s="13"/>
      <c r="K19" s="13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</row>
    <row r="20" spans="1:58" s="52" customFormat="1" ht="30.75" customHeight="1">
      <c r="A20" s="148" t="s">
        <v>27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</row>
    <row r="21" spans="1:58" ht="21" customHeight="1">
      <c r="A21" s="139" t="s">
        <v>28</v>
      </c>
      <c r="B21" s="139" t="s">
        <v>29</v>
      </c>
      <c r="C21" s="139" t="s">
        <v>30</v>
      </c>
      <c r="D21" s="139" t="s">
        <v>31</v>
      </c>
      <c r="E21" s="138" t="s">
        <v>32</v>
      </c>
      <c r="F21" s="138" t="s">
        <v>33</v>
      </c>
      <c r="G21" s="140" t="s">
        <v>34</v>
      </c>
      <c r="H21" s="134" t="s">
        <v>35</v>
      </c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</row>
    <row r="22" spans="1:58" ht="21" customHeight="1">
      <c r="A22" s="139"/>
      <c r="B22" s="139"/>
      <c r="C22" s="139"/>
      <c r="D22" s="139"/>
      <c r="E22" s="139"/>
      <c r="F22" s="139"/>
      <c r="G22" s="141"/>
      <c r="H22" s="135" t="s">
        <v>36</v>
      </c>
      <c r="I22" s="135"/>
      <c r="J22" s="135"/>
      <c r="K22" s="135"/>
      <c r="L22" s="133" t="s">
        <v>37</v>
      </c>
      <c r="M22" s="133"/>
      <c r="N22" s="133"/>
      <c r="O22" s="133"/>
      <c r="P22" s="135" t="s">
        <v>38</v>
      </c>
      <c r="Q22" s="135"/>
      <c r="R22" s="135"/>
      <c r="S22" s="135"/>
      <c r="T22" s="133" t="s">
        <v>39</v>
      </c>
      <c r="U22" s="133"/>
      <c r="V22" s="133"/>
      <c r="W22" s="133"/>
      <c r="X22" s="135" t="s">
        <v>40</v>
      </c>
      <c r="Y22" s="135"/>
      <c r="Z22" s="135"/>
      <c r="AA22" s="135"/>
      <c r="AB22" s="133" t="s">
        <v>41</v>
      </c>
      <c r="AC22" s="133"/>
      <c r="AD22" s="133"/>
      <c r="AE22" s="133"/>
      <c r="AF22" s="135" t="s">
        <v>42</v>
      </c>
      <c r="AG22" s="135"/>
      <c r="AH22" s="135"/>
      <c r="AI22" s="135"/>
      <c r="AJ22" s="133" t="s">
        <v>43</v>
      </c>
      <c r="AK22" s="133"/>
      <c r="AL22" s="133"/>
      <c r="AM22" s="133"/>
      <c r="AN22" s="135" t="s">
        <v>44</v>
      </c>
      <c r="AO22" s="135"/>
      <c r="AP22" s="135"/>
      <c r="AQ22" s="135"/>
      <c r="AR22" s="133" t="s">
        <v>45</v>
      </c>
      <c r="AS22" s="133"/>
      <c r="AT22" s="133"/>
      <c r="AU22" s="133"/>
      <c r="AV22" s="135" t="s">
        <v>46</v>
      </c>
      <c r="AW22" s="135"/>
      <c r="AX22" s="135"/>
      <c r="AY22" s="135"/>
      <c r="AZ22" s="133" t="s">
        <v>47</v>
      </c>
      <c r="BA22" s="133"/>
      <c r="BB22" s="133"/>
      <c r="BC22" s="133"/>
    </row>
    <row r="23" spans="1:58" s="43" customFormat="1" ht="21" customHeight="1">
      <c r="A23" s="139"/>
      <c r="B23" s="139"/>
      <c r="C23" s="139"/>
      <c r="D23" s="139"/>
      <c r="E23" s="139"/>
      <c r="F23" s="139"/>
      <c r="G23" s="141"/>
      <c r="H23" s="54" t="s">
        <v>48</v>
      </c>
      <c r="I23" s="54" t="s">
        <v>49</v>
      </c>
      <c r="J23" s="54" t="s">
        <v>50</v>
      </c>
      <c r="K23" s="54" t="s">
        <v>51</v>
      </c>
      <c r="L23" s="55" t="s">
        <v>48</v>
      </c>
      <c r="M23" s="55" t="s">
        <v>49</v>
      </c>
      <c r="N23" s="55" t="s">
        <v>50</v>
      </c>
      <c r="O23" s="55" t="s">
        <v>51</v>
      </c>
      <c r="P23" s="54" t="s">
        <v>48</v>
      </c>
      <c r="Q23" s="54" t="s">
        <v>49</v>
      </c>
      <c r="R23" s="54" t="s">
        <v>50</v>
      </c>
      <c r="S23" s="54" t="s">
        <v>51</v>
      </c>
      <c r="T23" s="55" t="s">
        <v>48</v>
      </c>
      <c r="U23" s="55" t="s">
        <v>49</v>
      </c>
      <c r="V23" s="55" t="s">
        <v>50</v>
      </c>
      <c r="W23" s="55" t="s">
        <v>51</v>
      </c>
      <c r="X23" s="54" t="s">
        <v>48</v>
      </c>
      <c r="Y23" s="54" t="s">
        <v>49</v>
      </c>
      <c r="Z23" s="54" t="s">
        <v>50</v>
      </c>
      <c r="AA23" s="54" t="s">
        <v>51</v>
      </c>
      <c r="AB23" s="55" t="s">
        <v>48</v>
      </c>
      <c r="AC23" s="55" t="s">
        <v>49</v>
      </c>
      <c r="AD23" s="55" t="s">
        <v>50</v>
      </c>
      <c r="AE23" s="55" t="s">
        <v>51</v>
      </c>
      <c r="AF23" s="54" t="s">
        <v>48</v>
      </c>
      <c r="AG23" s="54" t="s">
        <v>49</v>
      </c>
      <c r="AH23" s="54" t="s">
        <v>50</v>
      </c>
      <c r="AI23" s="54" t="s">
        <v>51</v>
      </c>
      <c r="AJ23" s="55" t="s">
        <v>48</v>
      </c>
      <c r="AK23" s="55" t="s">
        <v>49</v>
      </c>
      <c r="AL23" s="55" t="s">
        <v>50</v>
      </c>
      <c r="AM23" s="55" t="s">
        <v>51</v>
      </c>
      <c r="AN23" s="54" t="s">
        <v>48</v>
      </c>
      <c r="AO23" s="54" t="s">
        <v>49</v>
      </c>
      <c r="AP23" s="54" t="s">
        <v>50</v>
      </c>
      <c r="AQ23" s="54" t="s">
        <v>51</v>
      </c>
      <c r="AR23" s="55" t="s">
        <v>48</v>
      </c>
      <c r="AS23" s="55" t="s">
        <v>49</v>
      </c>
      <c r="AT23" s="55" t="s">
        <v>50</v>
      </c>
      <c r="AU23" s="55" t="s">
        <v>51</v>
      </c>
      <c r="AV23" s="54" t="s">
        <v>48</v>
      </c>
      <c r="AW23" s="54" t="s">
        <v>49</v>
      </c>
      <c r="AX23" s="54" t="s">
        <v>50</v>
      </c>
      <c r="AY23" s="54" t="s">
        <v>51</v>
      </c>
      <c r="AZ23" s="55" t="s">
        <v>48</v>
      </c>
      <c r="BA23" s="55" t="s">
        <v>49</v>
      </c>
      <c r="BB23" s="55" t="s">
        <v>50</v>
      </c>
      <c r="BC23" s="55" t="s">
        <v>51</v>
      </c>
    </row>
    <row r="24" spans="1:58" ht="21" customHeight="1">
      <c r="A24" s="51" t="s">
        <v>52</v>
      </c>
      <c r="B24" s="44"/>
      <c r="C24" s="44"/>
      <c r="D24" s="44"/>
      <c r="E24" s="58" t="s">
        <v>53</v>
      </c>
      <c r="F24" s="56"/>
      <c r="G24" s="53"/>
      <c r="H24" s="47"/>
      <c r="I24" s="47"/>
      <c r="J24" s="47"/>
      <c r="K24" s="47"/>
      <c r="L24" s="38"/>
      <c r="M24" s="38"/>
      <c r="N24" s="38"/>
      <c r="O24" s="38"/>
      <c r="P24" s="47"/>
      <c r="Q24" s="47"/>
      <c r="R24" s="47"/>
      <c r="S24" s="47"/>
      <c r="T24" s="38"/>
      <c r="U24" s="38"/>
      <c r="V24" s="38"/>
      <c r="W24" s="38"/>
      <c r="X24" s="47"/>
      <c r="Y24" s="47"/>
      <c r="Z24" s="47"/>
      <c r="AA24" s="47"/>
      <c r="AB24" s="38"/>
      <c r="AC24" s="38"/>
      <c r="AD24" s="38"/>
      <c r="AE24" s="38"/>
      <c r="AF24" s="47"/>
      <c r="AG24" s="47"/>
      <c r="AH24" s="47"/>
      <c r="AI24" s="47"/>
      <c r="AJ24" s="38"/>
      <c r="AK24" s="38"/>
      <c r="AL24" s="38"/>
      <c r="AM24" s="38"/>
      <c r="AN24" s="47"/>
      <c r="AO24" s="47"/>
      <c r="AP24" s="47"/>
      <c r="AQ24" s="47"/>
      <c r="AR24" s="38"/>
      <c r="AS24" s="38"/>
      <c r="AT24" s="38"/>
      <c r="AU24" s="38"/>
      <c r="AV24" s="47"/>
      <c r="AW24" s="47"/>
      <c r="AX24" s="47"/>
      <c r="AY24" s="47"/>
      <c r="AZ24" s="38"/>
      <c r="BA24" s="38"/>
      <c r="BB24" s="38"/>
      <c r="BC24" s="38"/>
    </row>
    <row r="25" spans="1:58" ht="21" customHeight="1">
      <c r="A25" s="51" t="s">
        <v>54</v>
      </c>
      <c r="B25" s="44"/>
      <c r="C25" s="44"/>
      <c r="D25" s="44"/>
      <c r="E25" s="58" t="s">
        <v>55</v>
      </c>
      <c r="F25" s="56" t="s">
        <v>56</v>
      </c>
      <c r="G25" s="53" t="s">
        <v>57</v>
      </c>
      <c r="H25" s="47"/>
      <c r="I25" s="47"/>
      <c r="J25" s="47"/>
      <c r="K25" s="47"/>
      <c r="L25" s="38"/>
      <c r="M25" s="38"/>
      <c r="N25" s="38"/>
      <c r="O25" s="38"/>
      <c r="P25" s="47"/>
      <c r="Q25" s="47"/>
      <c r="R25" s="47"/>
      <c r="S25" s="47"/>
      <c r="T25" s="38"/>
      <c r="U25" s="38"/>
      <c r="V25" s="38"/>
      <c r="W25" s="38"/>
      <c r="X25" s="47"/>
      <c r="Y25" s="47"/>
      <c r="Z25" s="47"/>
      <c r="AA25" s="47"/>
      <c r="AB25" s="38"/>
      <c r="AC25" s="38"/>
      <c r="AD25" s="38"/>
      <c r="AE25" s="38"/>
      <c r="AF25" s="47"/>
      <c r="AG25" s="47"/>
      <c r="AH25" s="47"/>
      <c r="AI25" s="47"/>
      <c r="AJ25" s="38"/>
      <c r="AK25" s="38"/>
      <c r="AL25" s="38"/>
      <c r="AM25" s="38"/>
      <c r="AN25" s="47"/>
      <c r="AO25" s="47"/>
      <c r="AP25" s="47"/>
      <c r="AQ25" s="47"/>
      <c r="AR25" s="38"/>
      <c r="AS25" s="38"/>
      <c r="AT25" s="38"/>
      <c r="AU25" s="38"/>
      <c r="AV25" s="47"/>
      <c r="AW25" s="47"/>
      <c r="AX25" s="47"/>
      <c r="AY25" s="47"/>
      <c r="AZ25" s="38"/>
      <c r="BA25" s="38"/>
      <c r="BB25" s="38"/>
      <c r="BC25" s="38"/>
    </row>
    <row r="26" spans="1:58" ht="21" customHeight="1">
      <c r="A26" s="51" t="s">
        <v>58</v>
      </c>
      <c r="B26" s="45"/>
      <c r="C26" s="45"/>
      <c r="D26" s="39"/>
      <c r="E26" s="58"/>
      <c r="F26" s="57" t="s">
        <v>59</v>
      </c>
      <c r="G26" s="50" t="s">
        <v>60</v>
      </c>
      <c r="H26" s="47"/>
      <c r="I26" s="47"/>
      <c r="J26" s="47"/>
      <c r="K26" s="47"/>
      <c r="L26" s="38"/>
      <c r="M26" s="38"/>
      <c r="N26" s="38"/>
      <c r="O26" s="38"/>
      <c r="P26" s="47"/>
      <c r="Q26" s="47"/>
      <c r="R26" s="47"/>
      <c r="S26" s="47"/>
      <c r="T26" s="38"/>
      <c r="U26" s="38"/>
      <c r="V26" s="38"/>
      <c r="W26" s="38"/>
      <c r="X26" s="47"/>
      <c r="Y26" s="47"/>
      <c r="Z26" s="47"/>
      <c r="AA26" s="47"/>
      <c r="AB26" s="38"/>
      <c r="AC26" s="38"/>
      <c r="AD26" s="38"/>
      <c r="AE26" s="38"/>
      <c r="AF26" s="47"/>
      <c r="AG26" s="47"/>
      <c r="AH26" s="47"/>
      <c r="AI26" s="47"/>
      <c r="AJ26" s="38"/>
      <c r="AK26" s="38"/>
      <c r="AL26" s="38"/>
      <c r="AM26" s="38"/>
      <c r="AN26" s="47"/>
      <c r="AO26" s="47"/>
      <c r="AP26" s="47"/>
      <c r="AQ26" s="47"/>
      <c r="AR26" s="38"/>
      <c r="AS26" s="38"/>
      <c r="AT26" s="38"/>
      <c r="AU26" s="38"/>
      <c r="AV26" s="47"/>
      <c r="AW26" s="47"/>
      <c r="AX26" s="47"/>
      <c r="AY26" s="47"/>
      <c r="AZ26" s="38"/>
      <c r="BA26" s="38"/>
      <c r="BB26" s="38"/>
      <c r="BC26" s="38"/>
    </row>
    <row r="27" spans="1:58" ht="21" customHeight="1">
      <c r="A27" s="51" t="s">
        <v>61</v>
      </c>
      <c r="B27" s="44"/>
      <c r="C27" s="44"/>
      <c r="D27" s="44"/>
      <c r="E27" s="58" t="s">
        <v>53</v>
      </c>
      <c r="F27" s="56" t="s">
        <v>62</v>
      </c>
      <c r="G27" s="53" t="s">
        <v>63</v>
      </c>
      <c r="H27" s="47"/>
      <c r="I27" s="47"/>
      <c r="J27" s="47"/>
      <c r="K27" s="47"/>
      <c r="L27" s="38"/>
      <c r="M27" s="38"/>
      <c r="N27" s="38"/>
      <c r="O27" s="38"/>
      <c r="P27" s="47"/>
      <c r="Q27" s="47"/>
      <c r="R27" s="47"/>
      <c r="S27" s="47"/>
      <c r="T27" s="38"/>
      <c r="U27" s="38"/>
      <c r="V27" s="38"/>
      <c r="W27" s="38"/>
      <c r="X27" s="47"/>
      <c r="Y27" s="47"/>
      <c r="Z27" s="47"/>
      <c r="AA27" s="47"/>
      <c r="AB27" s="38"/>
      <c r="AC27" s="38"/>
      <c r="AD27" s="38"/>
      <c r="AE27" s="38"/>
      <c r="AF27" s="47"/>
      <c r="AG27" s="47"/>
      <c r="AH27" s="47"/>
      <c r="AI27" s="47"/>
      <c r="AJ27" s="38"/>
      <c r="AK27" s="38"/>
      <c r="AL27" s="38"/>
      <c r="AM27" s="38"/>
      <c r="AN27" s="47"/>
      <c r="AO27" s="47"/>
      <c r="AP27" s="47"/>
      <c r="AQ27" s="47"/>
      <c r="AR27" s="38"/>
      <c r="AS27" s="38"/>
      <c r="AT27" s="38"/>
      <c r="AU27" s="38"/>
      <c r="AV27" s="47"/>
      <c r="AW27" s="47"/>
      <c r="AX27" s="47"/>
      <c r="AY27" s="47"/>
      <c r="AZ27" s="38"/>
      <c r="BA27" s="38"/>
      <c r="BB27" s="38"/>
      <c r="BC27" s="38"/>
    </row>
    <row r="28" spans="1:58" ht="21" customHeight="1">
      <c r="A28" s="51" t="s">
        <v>64</v>
      </c>
      <c r="B28" s="44"/>
      <c r="C28" s="44"/>
      <c r="D28" s="44"/>
      <c r="E28" s="58"/>
      <c r="F28" s="56"/>
      <c r="G28" s="53" t="s">
        <v>65</v>
      </c>
      <c r="H28" s="47"/>
      <c r="I28" s="47"/>
      <c r="J28" s="47"/>
      <c r="K28" s="47"/>
      <c r="L28" s="38"/>
      <c r="M28" s="38"/>
      <c r="N28" s="38"/>
      <c r="O28" s="38"/>
      <c r="P28" s="47"/>
      <c r="Q28" s="47"/>
      <c r="R28" s="47"/>
      <c r="S28" s="47"/>
      <c r="T28" s="38"/>
      <c r="U28" s="38"/>
      <c r="V28" s="38"/>
      <c r="W28" s="38"/>
      <c r="X28" s="47"/>
      <c r="Y28" s="47"/>
      <c r="Z28" s="47"/>
      <c r="AA28" s="47"/>
      <c r="AB28" s="38"/>
      <c r="AC28" s="38"/>
      <c r="AD28" s="38"/>
      <c r="AE28" s="38"/>
      <c r="AF28" s="47"/>
      <c r="AG28" s="47"/>
      <c r="AH28" s="47"/>
      <c r="AI28" s="47"/>
      <c r="AJ28" s="38"/>
      <c r="AK28" s="38"/>
      <c r="AL28" s="38"/>
      <c r="AM28" s="38"/>
      <c r="AN28" s="47"/>
      <c r="AO28" s="47"/>
      <c r="AP28" s="47"/>
      <c r="AQ28" s="47"/>
      <c r="AR28" s="38"/>
      <c r="AS28" s="38"/>
      <c r="AT28" s="38"/>
      <c r="AU28" s="38"/>
      <c r="AV28" s="47"/>
      <c r="AW28" s="47"/>
      <c r="AX28" s="47"/>
      <c r="AY28" s="47"/>
      <c r="AZ28" s="38"/>
      <c r="BA28" s="38"/>
      <c r="BB28" s="38"/>
      <c r="BC28" s="38"/>
    </row>
    <row r="29" spans="1:58" ht="21" customHeight="1">
      <c r="A29" s="51" t="s">
        <v>66</v>
      </c>
      <c r="B29" s="44"/>
      <c r="C29" s="44"/>
      <c r="D29" s="44"/>
      <c r="E29" s="58" t="s">
        <v>55</v>
      </c>
      <c r="F29" s="56" t="s">
        <v>56</v>
      </c>
      <c r="G29" s="53" t="s">
        <v>67</v>
      </c>
      <c r="H29" s="47"/>
      <c r="I29" s="47"/>
      <c r="J29" s="47"/>
      <c r="K29" s="47"/>
      <c r="L29" s="38"/>
      <c r="M29" s="38"/>
      <c r="N29" s="38"/>
      <c r="O29" s="38"/>
      <c r="P29" s="47"/>
      <c r="Q29" s="47"/>
      <c r="R29" s="47"/>
      <c r="S29" s="47"/>
      <c r="T29" s="38"/>
      <c r="U29" s="38"/>
      <c r="V29" s="38"/>
      <c r="W29" s="38"/>
      <c r="X29" s="47"/>
      <c r="Y29" s="47"/>
      <c r="Z29" s="47"/>
      <c r="AA29" s="47"/>
      <c r="AB29" s="38"/>
      <c r="AC29" s="38"/>
      <c r="AD29" s="38"/>
      <c r="AE29" s="38"/>
      <c r="AF29" s="47"/>
      <c r="AG29" s="47"/>
      <c r="AH29" s="47"/>
      <c r="AI29" s="47"/>
      <c r="AJ29" s="38"/>
      <c r="AK29" s="38"/>
      <c r="AL29" s="38"/>
      <c r="AM29" s="38"/>
      <c r="AN29" s="47"/>
      <c r="AO29" s="47"/>
      <c r="AP29" s="47"/>
      <c r="AQ29" s="47"/>
      <c r="AR29" s="38"/>
      <c r="AS29" s="38"/>
      <c r="AT29" s="38"/>
      <c r="AU29" s="38"/>
      <c r="AV29" s="47"/>
      <c r="AW29" s="47"/>
      <c r="AX29" s="47"/>
      <c r="AY29" s="47"/>
      <c r="AZ29" s="38"/>
      <c r="BA29" s="38"/>
      <c r="BB29" s="38"/>
      <c r="BC29" s="38"/>
    </row>
    <row r="31" spans="1:58">
      <c r="AL31" s="16"/>
    </row>
    <row r="32" spans="1:58" ht="21.75" customHeight="1">
      <c r="A32" s="142" t="s">
        <v>68</v>
      </c>
      <c r="B32" s="142"/>
      <c r="C32" s="142"/>
      <c r="D32" s="142"/>
      <c r="E32" s="142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</row>
    <row r="33" spans="1:56" ht="17.25" customHeight="1">
      <c r="A33" s="60" t="s">
        <v>69</v>
      </c>
      <c r="B33" s="60" t="s">
        <v>70</v>
      </c>
      <c r="C33" s="143" t="s">
        <v>71</v>
      </c>
      <c r="D33" s="143"/>
      <c r="E33" s="143"/>
      <c r="F33" s="40"/>
      <c r="G33" s="13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</row>
    <row r="34" spans="1:56" ht="12.75" customHeight="1">
      <c r="A34" s="35"/>
      <c r="B34" s="36"/>
      <c r="C34" s="137"/>
      <c r="D34" s="137"/>
      <c r="E34" s="137"/>
      <c r="F34" s="40"/>
      <c r="G34" s="13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</row>
    <row r="35" spans="1:56" ht="12" customHeight="1">
      <c r="A35" s="36"/>
      <c r="B35" s="36"/>
      <c r="C35" s="137"/>
      <c r="D35" s="137"/>
      <c r="E35" s="137"/>
      <c r="F35" s="40"/>
      <c r="G35" s="59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</row>
    <row r="36" spans="1:56" ht="12.75" customHeight="1">
      <c r="A36" s="36"/>
      <c r="B36" s="36"/>
      <c r="C36" s="137"/>
      <c r="D36" s="137"/>
      <c r="E36" s="137"/>
      <c r="F36" s="40"/>
      <c r="G36" s="13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</row>
    <row r="37" spans="1:56" ht="12.75" customHeight="1">
      <c r="A37" s="36"/>
      <c r="B37" s="36"/>
      <c r="C37" s="137"/>
      <c r="D37" s="137"/>
      <c r="E37" s="137"/>
      <c r="F37" s="40"/>
      <c r="G37" s="13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</row>
    <row r="38" spans="1:56" ht="12.75" customHeight="1">
      <c r="A38" s="36"/>
      <c r="B38" s="36"/>
      <c r="C38" s="137"/>
      <c r="D38" s="137"/>
      <c r="E38" s="137"/>
      <c r="F38" s="40"/>
      <c r="G38" s="13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</row>
    <row r="39" spans="1:56" ht="112.5" customHeight="1">
      <c r="A39" s="136" t="s">
        <v>72</v>
      </c>
      <c r="B39" s="136"/>
      <c r="C39" s="136"/>
      <c r="D39" s="136"/>
      <c r="E39" s="136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</row>
    <row r="40" spans="1:56" ht="24.75" customHeight="1">
      <c r="A40" s="132"/>
      <c r="B40" s="132"/>
      <c r="C40" s="132"/>
      <c r="D40" s="132"/>
      <c r="E40" s="132"/>
      <c r="F40" s="132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Y40" s="131" t="s">
        <v>73</v>
      </c>
      <c r="AZ40" s="131"/>
      <c r="BA40" s="131"/>
      <c r="BB40" s="131"/>
      <c r="BC40" s="131"/>
      <c r="BD40" s="131"/>
    </row>
  </sheetData>
  <mergeCells count="86">
    <mergeCell ref="A2:B4"/>
    <mergeCell ref="A14:E14"/>
    <mergeCell ref="F14:L14"/>
    <mergeCell ref="M14:Z14"/>
    <mergeCell ref="AA14:AP14"/>
    <mergeCell ref="C2:BD2"/>
    <mergeCell ref="C3:BD3"/>
    <mergeCell ref="AF4:AR4"/>
    <mergeCell ref="AS4:BD4"/>
    <mergeCell ref="G4:Q4"/>
    <mergeCell ref="R4:AE4"/>
    <mergeCell ref="D4:F4"/>
    <mergeCell ref="AQ14:BC14"/>
    <mergeCell ref="AT7:AX7"/>
    <mergeCell ref="AY7:BB7"/>
    <mergeCell ref="A13:E13"/>
    <mergeCell ref="A15:E15"/>
    <mergeCell ref="F15:L15"/>
    <mergeCell ref="M15:Z15"/>
    <mergeCell ref="AA15:AP15"/>
    <mergeCell ref="AQ15:BC15"/>
    <mergeCell ref="A16:E16"/>
    <mergeCell ref="F16:L16"/>
    <mergeCell ref="M16:Z16"/>
    <mergeCell ref="AA16:AP16"/>
    <mergeCell ref="AQ16:BC16"/>
    <mergeCell ref="F13:L13"/>
    <mergeCell ref="M13:Z13"/>
    <mergeCell ref="AA13:AP13"/>
    <mergeCell ref="AQ13:BC13"/>
    <mergeCell ref="A6:A7"/>
    <mergeCell ref="AJ9:AN9"/>
    <mergeCell ref="F12:L12"/>
    <mergeCell ref="M12:Z12"/>
    <mergeCell ref="AA12:AP12"/>
    <mergeCell ref="AQ12:BC12"/>
    <mergeCell ref="A11:BC11"/>
    <mergeCell ref="B9:G9"/>
    <mergeCell ref="Q18:BC18"/>
    <mergeCell ref="AV22:AY22"/>
    <mergeCell ref="B6:G7"/>
    <mergeCell ref="I6:L7"/>
    <mergeCell ref="M6:Z7"/>
    <mergeCell ref="AB6:AN6"/>
    <mergeCell ref="AP6:BB6"/>
    <mergeCell ref="AF7:AJ7"/>
    <mergeCell ref="AK7:AN7"/>
    <mergeCell ref="AB7:AE7"/>
    <mergeCell ref="AP7:AS7"/>
    <mergeCell ref="H22:K22"/>
    <mergeCell ref="L22:O22"/>
    <mergeCell ref="P22:S22"/>
    <mergeCell ref="T22:W22"/>
    <mergeCell ref="X22:AA22"/>
    <mergeCell ref="AF22:AI22"/>
    <mergeCell ref="AJ22:AM22"/>
    <mergeCell ref="A32:E32"/>
    <mergeCell ref="C33:E33"/>
    <mergeCell ref="M9:AH9"/>
    <mergeCell ref="A12:E12"/>
    <mergeCell ref="B21:B23"/>
    <mergeCell ref="C21:C23"/>
    <mergeCell ref="I9:L9"/>
    <mergeCell ref="D21:D23"/>
    <mergeCell ref="M18:P18"/>
    <mergeCell ref="B18:K18"/>
    <mergeCell ref="A20:BC20"/>
    <mergeCell ref="AB22:AE22"/>
    <mergeCell ref="E21:E23"/>
    <mergeCell ref="AO9:BC9"/>
    <mergeCell ref="AG34:AQ40"/>
    <mergeCell ref="AY40:BD40"/>
    <mergeCell ref="A40:F40"/>
    <mergeCell ref="AZ22:BC22"/>
    <mergeCell ref="H21:BC21"/>
    <mergeCell ref="AN22:AQ22"/>
    <mergeCell ref="AR22:AU22"/>
    <mergeCell ref="A39:E39"/>
    <mergeCell ref="C34:E34"/>
    <mergeCell ref="C35:E35"/>
    <mergeCell ref="C36:E36"/>
    <mergeCell ref="C37:E37"/>
    <mergeCell ref="C38:E38"/>
    <mergeCell ref="F21:F23"/>
    <mergeCell ref="G21:G23"/>
    <mergeCell ref="A21:A23"/>
  </mergeCells>
  <phoneticPr fontId="27" type="noConversion"/>
  <conditionalFormatting sqref="F24:F29">
    <cfRule type="containsText" dxfId="61" priority="1" operator="containsText" text="Bajo">
      <formula>NOT(ISERROR(SEARCH("Bajo",F24)))</formula>
    </cfRule>
    <cfRule type="containsText" dxfId="60" priority="2" operator="containsText" text="Medio">
      <formula>NOT(ISERROR(SEARCH("Medio",F24)))</formula>
    </cfRule>
    <cfRule type="containsText" dxfId="59" priority="3" operator="containsText" text="Alto">
      <formula>NOT(ISERROR(SEARCH("Alto",F24)))</formula>
    </cfRule>
  </conditionalFormatting>
  <conditionalFormatting sqref="G24:G29">
    <cfRule type="containsText" dxfId="58" priority="4" operator="containsText" text="Vencido">
      <formula>NOT(ISERROR(SEARCH("Vencido",G24)))</formula>
    </cfRule>
    <cfRule type="containsText" dxfId="57" priority="5" operator="containsText" text="En espera">
      <formula>NOT(ISERROR(SEARCH("En espera",G24)))</formula>
    </cfRule>
    <cfRule type="containsText" dxfId="56" priority="6" operator="containsText" text="Completo">
      <formula>NOT(ISERROR(SEARCH("Completo",G24)))</formula>
    </cfRule>
    <cfRule type="containsText" dxfId="55" priority="7" operator="containsText" text="En progreso">
      <formula>NOT(ISERROR(SEARCH("En progreso",G24)))</formula>
    </cfRule>
    <cfRule type="containsText" dxfId="54" priority="8" operator="containsText" text="No se ha iniciado">
      <formula>NOT(ISERROR(SEARCH("No se ha iniciado",G24)))</formula>
    </cfRule>
  </conditionalFormatting>
  <printOptions horizontalCentered="1"/>
  <pageMargins left="0.23622047244094491" right="0.23622047244094491" top="0.35433070866141736" bottom="0.35433070866141736" header="0.31496062992125984" footer="0.31496062992125984"/>
  <pageSetup paperSize="14" scale="45" orientation="landscape" r:id="rId1"/>
  <headerFooter>
    <oddFooter>&amp;L&amp;8Proceso: GTI-CP-001 Gestión de Tecnología de la Información
Procedimiento: GTI-PR-015 Gestión Proyectos TI &amp;R&amp;P/&amp;N
&amp;D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Hoja3!$G$3:$G$8</xm:f>
          </x14:formula1>
          <xm:sqref>G24:G29</xm:sqref>
        </x14:dataValidation>
        <x14:dataValidation type="list" allowBlank="1" showInputMessage="1" showErrorMessage="1" xr:uid="{00000000-0002-0000-0000-000001000000}">
          <x14:formula1>
            <xm:f>Hoja3!$C$3:$C$5</xm:f>
          </x14:formula1>
          <xm:sqref>E24:E29</xm:sqref>
        </x14:dataValidation>
        <x14:dataValidation type="list" allowBlank="1" showInputMessage="1" showErrorMessage="1" xr:uid="{00000000-0002-0000-0000-000002000000}">
          <x14:formula1>
            <xm:f>Hoja3!$D$3:$D$6</xm:f>
          </x14:formula1>
          <xm:sqref>F24:F29</xm:sqref>
        </x14:dataValidation>
        <x14:dataValidation type="list" allowBlank="1" showInputMessage="1" showErrorMessage="1" xr:uid="{00000000-0002-0000-0000-000003000000}">
          <x14:formula1>
            <xm:f>Hoja3!$E$3:$E$13</xm:f>
          </x14:formula1>
          <xm:sqref>H24:BC29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showGridLines="0" view="pageBreakPreview" topLeftCell="B1" zoomScale="80" zoomScaleNormal="82" zoomScaleSheetLayoutView="80" workbookViewId="0">
      <selection activeCell="J3" sqref="J3:L3"/>
    </sheetView>
  </sheetViews>
  <sheetFormatPr baseColWidth="10" defaultColWidth="11.42578125" defaultRowHeight="12.75"/>
  <cols>
    <col min="1" max="1" width="4.5703125" style="20" customWidth="1"/>
    <col min="2" max="2" width="14" style="19" customWidth="1"/>
    <col min="3" max="3" width="21.140625" style="19" customWidth="1"/>
    <col min="4" max="4" width="35.28515625" style="19" customWidth="1"/>
    <col min="5" max="5" width="20.140625" style="19" customWidth="1"/>
    <col min="6" max="6" width="21" style="19" bestFit="1" customWidth="1"/>
    <col min="7" max="7" width="11.42578125" style="19" customWidth="1"/>
    <col min="8" max="8" width="10.140625" style="19" bestFit="1" customWidth="1"/>
    <col min="9" max="9" width="35.42578125" style="19" customWidth="1"/>
    <col min="10" max="10" width="25.42578125" style="20" customWidth="1"/>
    <col min="11" max="11" width="20.85546875" style="20" customWidth="1"/>
    <col min="12" max="12" width="3.28515625" style="20" customWidth="1"/>
    <col min="13" max="16384" width="11.42578125" style="20"/>
  </cols>
  <sheetData>
    <row r="1" spans="1:12" ht="17.25" customHeight="1">
      <c r="A1" s="181"/>
      <c r="B1" s="181"/>
      <c r="C1" s="182" t="s">
        <v>0</v>
      </c>
      <c r="D1" s="182"/>
      <c r="E1" s="182"/>
      <c r="F1" s="182"/>
      <c r="G1" s="182"/>
      <c r="H1" s="182"/>
      <c r="I1" s="182"/>
      <c r="J1" s="182"/>
      <c r="K1" s="182"/>
      <c r="L1" s="182"/>
    </row>
    <row r="2" spans="1:12" ht="17.25" customHeight="1">
      <c r="A2" s="181"/>
      <c r="B2" s="181"/>
      <c r="C2" s="183" t="s">
        <v>1</v>
      </c>
      <c r="D2" s="183"/>
      <c r="E2" s="183"/>
      <c r="F2" s="183"/>
      <c r="G2" s="183"/>
      <c r="H2" s="183"/>
      <c r="I2" s="183"/>
      <c r="J2" s="183"/>
      <c r="K2" s="183"/>
      <c r="L2" s="183"/>
    </row>
    <row r="3" spans="1:12">
      <c r="A3" s="181"/>
      <c r="B3" s="181"/>
      <c r="C3" s="98" t="s">
        <v>2</v>
      </c>
      <c r="D3" s="100" t="s">
        <v>3</v>
      </c>
      <c r="E3" s="186" t="s">
        <v>4</v>
      </c>
      <c r="F3" s="187"/>
      <c r="G3" s="233">
        <v>0</v>
      </c>
      <c r="H3" s="234"/>
      <c r="I3" s="99" t="s">
        <v>5</v>
      </c>
      <c r="J3" s="235">
        <v>46185</v>
      </c>
      <c r="K3" s="236"/>
      <c r="L3" s="237"/>
    </row>
    <row r="4" spans="1:12">
      <c r="A4" s="17"/>
      <c r="B4" s="18"/>
      <c r="C4" s="18"/>
      <c r="D4" s="18"/>
      <c r="F4" s="18"/>
      <c r="G4" s="18"/>
      <c r="H4" s="18"/>
      <c r="I4" s="18"/>
      <c r="J4" s="17"/>
      <c r="K4" s="17"/>
      <c r="L4" s="17"/>
    </row>
    <row r="5" spans="1:12" ht="39" customHeight="1">
      <c r="A5" s="101" t="s">
        <v>74</v>
      </c>
      <c r="B5" s="102" t="s">
        <v>75</v>
      </c>
      <c r="C5" s="102" t="s">
        <v>76</v>
      </c>
      <c r="D5" s="102" t="s">
        <v>77</v>
      </c>
      <c r="E5" s="102" t="s">
        <v>78</v>
      </c>
      <c r="F5" s="102" t="s">
        <v>79</v>
      </c>
      <c r="G5" s="102" t="s">
        <v>80</v>
      </c>
      <c r="H5" s="102" t="s">
        <v>81</v>
      </c>
      <c r="I5" s="102" t="s">
        <v>82</v>
      </c>
      <c r="J5" s="102" t="s">
        <v>83</v>
      </c>
      <c r="K5" s="102" t="s">
        <v>84</v>
      </c>
      <c r="L5" s="41"/>
    </row>
    <row r="6" spans="1:12">
      <c r="A6" s="23">
        <v>1</v>
      </c>
      <c r="B6" s="24" t="s">
        <v>85</v>
      </c>
      <c r="C6" s="24"/>
      <c r="D6" s="25"/>
      <c r="E6" s="25"/>
      <c r="F6" s="25" t="s">
        <v>86</v>
      </c>
      <c r="G6" s="23" t="s">
        <v>87</v>
      </c>
      <c r="H6" s="23" t="s">
        <v>88</v>
      </c>
      <c r="I6" s="27" t="str">
        <f>+IF(AND(G6="Alto",H6="Alto"),"AA",IF(AND(G6="Alto",H6="Medio"),"AM",IF(AND(G6="Alto",H6="Bajo"),"AB",IF(AND(G6="Medio",H6="Alto"),"MA",IF(AND(G6="Medio",H6="Medio"),"MM",IF(AND(G6="Medio",H6="Bajo"),"MB",IF(AND(G6="Bajo",H6="Alto"),"BA",IF(AND(G6="Bajo",H6="Medio"),"BM",IF(AND(G6="Bajo",H6="Bajo"),"BB",)))))))))</f>
        <v>MB</v>
      </c>
      <c r="J6" s="28"/>
      <c r="K6" s="29" t="s">
        <v>87</v>
      </c>
      <c r="L6" s="42"/>
    </row>
    <row r="7" spans="1:12">
      <c r="A7" s="23">
        <v>2</v>
      </c>
      <c r="B7" s="25" t="s">
        <v>85</v>
      </c>
      <c r="C7" s="25"/>
      <c r="D7" s="25"/>
      <c r="E7" s="25"/>
      <c r="F7" s="25" t="s">
        <v>86</v>
      </c>
      <c r="G7" s="23" t="s">
        <v>87</v>
      </c>
      <c r="H7" s="23" t="s">
        <v>89</v>
      </c>
      <c r="I7" s="27" t="str">
        <f>+IF(AND(G7="Alto",H7="Alto"),"AA",IF(AND(G7="Alto",H7="Medio"),"AM",IF(AND(G7="Alto",H7="Bajo"),"AB",IF(AND(G7="Medio",H7="Alto"),"MA",IF(AND(G7="Medio",H7="Medio"),"MM",IF(AND(G7="Medio",H7="Bajo"),"MB",IF(AND(G7="Bajo",H7="Alto"),"BA",IF(AND(G7="Bajo",H7="Medio"),"BM",IF(AND(G7="Bajo",H7="Bajo"),"BB",)))))))))</f>
        <v>MA</v>
      </c>
      <c r="J7" s="28"/>
      <c r="K7" s="29" t="s">
        <v>87</v>
      </c>
      <c r="L7" s="42"/>
    </row>
    <row r="8" spans="1:12">
      <c r="A8" s="23">
        <v>3</v>
      </c>
      <c r="B8" s="24" t="s">
        <v>85</v>
      </c>
      <c r="C8" s="24"/>
      <c r="D8" s="25"/>
      <c r="E8" s="25"/>
      <c r="F8" s="25" t="s">
        <v>90</v>
      </c>
      <c r="G8" s="23" t="s">
        <v>87</v>
      </c>
      <c r="H8" s="23" t="s">
        <v>88</v>
      </c>
      <c r="I8" s="27" t="str">
        <f t="shared" ref="I8:I10" si="0">+IF(AND(G8="Alto",H8="Alto"),"AA",IF(AND(G8="Alto",H8="Medio"),"AM",IF(AND(G8="Alto",H8="Bajo"),"AB",IF(AND(G8="Medio",H8="Alto"),"MA",IF(AND(G8="Medio",H8="Medio"),"MM",IF(AND(G8="Medio",H8="Bajo"),"MB",IF(AND(G8="Bajo",H8="Alto"),"BA",IF(AND(G8="Bajo",H8="Medio"),"BM",IF(AND(G8="Bajo",H8="Bajo"),"BB",)))))))))</f>
        <v>MB</v>
      </c>
      <c r="J8" s="28"/>
      <c r="K8" s="29" t="s">
        <v>88</v>
      </c>
      <c r="L8" s="42"/>
    </row>
    <row r="9" spans="1:12">
      <c r="A9" s="23">
        <v>4</v>
      </c>
      <c r="B9" s="24" t="s">
        <v>85</v>
      </c>
      <c r="C9" s="24"/>
      <c r="D9" s="25"/>
      <c r="E9" s="25"/>
      <c r="F9" s="25" t="s">
        <v>91</v>
      </c>
      <c r="G9" s="23" t="s">
        <v>89</v>
      </c>
      <c r="H9" s="23" t="s">
        <v>87</v>
      </c>
      <c r="I9" s="27" t="str">
        <f t="shared" si="0"/>
        <v>AM</v>
      </c>
      <c r="J9" s="28"/>
      <c r="K9" s="29" t="s">
        <v>88</v>
      </c>
      <c r="L9" s="42"/>
    </row>
    <row r="10" spans="1:12">
      <c r="A10" s="23">
        <v>5</v>
      </c>
      <c r="B10" s="24" t="s">
        <v>85</v>
      </c>
      <c r="C10" s="24"/>
      <c r="D10" s="25"/>
      <c r="E10" s="25"/>
      <c r="F10" s="25" t="s">
        <v>92</v>
      </c>
      <c r="G10" s="23" t="s">
        <v>87</v>
      </c>
      <c r="H10" s="23" t="s">
        <v>89</v>
      </c>
      <c r="I10" s="27" t="str">
        <f t="shared" si="0"/>
        <v>MA</v>
      </c>
      <c r="J10" s="28"/>
      <c r="K10" s="29"/>
      <c r="L10" s="42"/>
    </row>
    <row r="11" spans="1:12">
      <c r="A11" s="23">
        <v>6</v>
      </c>
      <c r="B11" s="24" t="s">
        <v>85</v>
      </c>
      <c r="C11" s="24"/>
      <c r="D11" s="25"/>
      <c r="E11" s="25"/>
      <c r="F11" s="25" t="s">
        <v>86</v>
      </c>
      <c r="G11" s="23" t="s">
        <v>87</v>
      </c>
      <c r="H11" s="23" t="s">
        <v>87</v>
      </c>
      <c r="I11" s="34" t="str">
        <f>+IF(AND(G11="Alto",H11="Alto"),"AA",IF(AND(G11="Alto",H11="Medio"),"AM",IF(AND(G11="Alto",H11="Bajo"),"AB",IF(AND(G11="Medio",H11="Alto"),"MA",IF(AND(G11="Medio",H11="Medio"),"MM",IF(AND(G11="Medio",H11="Bajo"),"MB",IF(AND(G11="Bajo",H11="Alto"),"BA",IF(AND(G11="Bajo",H11="Medio"),"BM",IF(AND(G11="Bajo",H11="Bajo"),"BB",)))))))))</f>
        <v>MM</v>
      </c>
      <c r="J11" s="28"/>
      <c r="K11" s="29"/>
      <c r="L11" s="42"/>
    </row>
    <row r="12" spans="1:12">
      <c r="A12" s="23">
        <v>7</v>
      </c>
      <c r="B12" s="24" t="s">
        <v>85</v>
      </c>
      <c r="C12" s="24"/>
      <c r="D12" s="25"/>
      <c r="E12" s="25"/>
      <c r="F12" s="25" t="s">
        <v>86</v>
      </c>
      <c r="G12" s="23" t="s">
        <v>87</v>
      </c>
      <c r="H12" s="23" t="s">
        <v>89</v>
      </c>
      <c r="I12" s="27" t="str">
        <f>+IF(AND(G12="Alto",H12="Alto"),"AA",IF(AND(G12="Alto",H12="Medio"),"AM",IF(AND(G12="Alto",H12="Bajo"),"AB",IF(AND(G12="Medio",H12="Alto"),"MA",IF(AND(G12="Medio",H12="Medio"),"MM",IF(AND(G12="Medio",H12="Bajo"),"MB",IF(AND(G12="Bajo",H12="Alto"),"BA",IF(AND(G12="Bajo",H12="Medio"),"BM",IF(AND(G12="Bajo",H12="Bajo"),"BB",)))))))))</f>
        <v>MA</v>
      </c>
      <c r="J12" s="28"/>
      <c r="K12" s="29" t="s">
        <v>87</v>
      </c>
      <c r="L12" s="42"/>
    </row>
    <row r="13" spans="1:12">
      <c r="A13" s="23">
        <v>8</v>
      </c>
      <c r="B13" s="24" t="s">
        <v>85</v>
      </c>
      <c r="C13" s="24"/>
      <c r="D13" s="25"/>
      <c r="E13" s="25"/>
      <c r="F13" s="25" t="s">
        <v>86</v>
      </c>
      <c r="G13" s="23" t="s">
        <v>88</v>
      </c>
      <c r="H13" s="23" t="s">
        <v>88</v>
      </c>
      <c r="I13" s="27" t="str">
        <f t="shared" ref="I13:I15" si="1">+IF(AND(G13="Alto",H13="Alto"),"AA",IF(AND(G13="Alto",H13="Medio"),"AM",IF(AND(G13="Alto",H13="Bajo"),"AB",IF(AND(G13="Medio",H13="Alto"),"MA",IF(AND(G13="Medio",H13="Medio"),"MM",IF(AND(G13="Medio",H13="Bajo"),"MB",IF(AND(G13="Bajo",H13="Alto"),"BA",IF(AND(G13="Bajo",H13="Medio"),"BM",IF(AND(G13="Bajo",H13="Bajo"),"BB",)))))))))</f>
        <v>BB</v>
      </c>
      <c r="J13" s="28"/>
      <c r="K13" s="29"/>
      <c r="L13" s="42"/>
    </row>
    <row r="14" spans="1:12">
      <c r="A14" s="23">
        <v>9</v>
      </c>
      <c r="B14" s="24" t="s">
        <v>85</v>
      </c>
      <c r="C14" s="24"/>
      <c r="D14" s="25"/>
      <c r="E14" s="25"/>
      <c r="F14" s="25" t="s">
        <v>86</v>
      </c>
      <c r="G14" s="23" t="s">
        <v>87</v>
      </c>
      <c r="H14" s="23" t="s">
        <v>89</v>
      </c>
      <c r="I14" s="27" t="str">
        <f t="shared" si="1"/>
        <v>MA</v>
      </c>
      <c r="J14" s="28"/>
      <c r="K14" s="29" t="s">
        <v>87</v>
      </c>
      <c r="L14" s="42"/>
    </row>
    <row r="15" spans="1:12">
      <c r="A15" s="23">
        <v>10</v>
      </c>
      <c r="B15" s="24" t="s">
        <v>85</v>
      </c>
      <c r="C15" s="24"/>
      <c r="D15" s="25"/>
      <c r="E15" s="25"/>
      <c r="F15" s="25" t="s">
        <v>86</v>
      </c>
      <c r="G15" s="23" t="s">
        <v>88</v>
      </c>
      <c r="H15" s="23" t="s">
        <v>89</v>
      </c>
      <c r="I15" s="27" t="str">
        <f t="shared" si="1"/>
        <v>BA</v>
      </c>
      <c r="J15" s="28"/>
      <c r="K15" s="29"/>
      <c r="L15" s="42"/>
    </row>
    <row r="16" spans="1:12">
      <c r="A16" s="23">
        <v>11</v>
      </c>
      <c r="B16" s="24" t="s">
        <v>85</v>
      </c>
      <c r="C16" s="24"/>
      <c r="D16" s="25"/>
      <c r="E16" s="25"/>
      <c r="F16" s="25" t="s">
        <v>86</v>
      </c>
      <c r="G16" s="23" t="s">
        <v>88</v>
      </c>
      <c r="H16" s="23" t="s">
        <v>89</v>
      </c>
      <c r="I16" s="27" t="str">
        <f>+IF(AND(G16="Alto",H16="Alto"),"AA",IF(AND(G16="Alto",H16="Medio"),"AM",IF(AND(G16="Alto",H16="Bajo"),"AB",IF(AND(G16="Medio",H16="Alto"),"MA",IF(AND(G16="Medio",H16="Medio"),"MM",IF(AND(G16="Medio",H16="Bajo"),"MB",IF(AND(G16="Bajo",H16="Alto"),"BA",IF(AND(G16="Bajo",H16="Medio"),"BM",IF(AND(G16="Bajo",H16="Bajo"),"BB",)))))))))</f>
        <v>BA</v>
      </c>
      <c r="J16" s="28"/>
      <c r="K16" s="29"/>
      <c r="L16" s="42"/>
    </row>
    <row r="17" spans="1:12">
      <c r="A17" s="23">
        <v>12</v>
      </c>
      <c r="B17" s="24" t="s">
        <v>93</v>
      </c>
      <c r="C17" s="24"/>
      <c r="D17" s="25"/>
      <c r="E17" s="25"/>
      <c r="F17" s="25" t="s">
        <v>92</v>
      </c>
      <c r="G17" s="23" t="s">
        <v>87</v>
      </c>
      <c r="H17" s="23" t="s">
        <v>89</v>
      </c>
      <c r="I17" s="27" t="str">
        <f>+IF(AND(G17="Alto",H17="Alto"),"AA",IF(AND(G17="Alto",H17="Medio"),"AM",IF(AND(G17="Alto",H17="Bajo"),"AB",IF(AND(G17="Medio",H17="Alto"),"MA",IF(AND(G17="Medio",H17="Medio"),"MM",IF(AND(G17="Medio",H17="Bajo"),"MB",IF(AND(G17="Bajo",H17="Alto"),"BA",IF(AND(G17="Bajo",H17="Medio"),"BM",IF(AND(G17="Bajo",H17="Bajo"),"BB",)))))))))</f>
        <v>MA</v>
      </c>
      <c r="J17" s="28"/>
      <c r="K17" s="29" t="s">
        <v>87</v>
      </c>
      <c r="L17" s="42"/>
    </row>
    <row r="18" spans="1:12">
      <c r="A18" s="23">
        <v>13</v>
      </c>
      <c r="B18" s="24" t="s">
        <v>85</v>
      </c>
      <c r="C18" s="24"/>
      <c r="D18" s="25"/>
      <c r="E18" s="25"/>
      <c r="F18" s="25" t="s">
        <v>86</v>
      </c>
      <c r="G18" s="23" t="s">
        <v>88</v>
      </c>
      <c r="H18" s="23" t="s">
        <v>88</v>
      </c>
      <c r="I18" s="27" t="str">
        <f t="shared" ref="I18:I26" si="2">+IF(AND(G18="Alto",H18="Alto"),"AA",IF(AND(G18="Alto",H18="Medio"),"AM",IF(AND(G18="Alto",H18="Bajo"),"AB",IF(AND(G18="Medio",H18="Alto"),"MA",IF(AND(G18="Medio",H18="Medio"),"MM",IF(AND(G18="Medio",H18="Bajo"),"MB",IF(AND(G18="Bajo",H18="Alto"),"BA",IF(AND(G18="Bajo",H18="Medio"),"BM",IF(AND(G18="Bajo",H18="Bajo"),"BB",)))))))))</f>
        <v>BB</v>
      </c>
      <c r="J18" s="28"/>
      <c r="K18" s="29"/>
      <c r="L18" s="42"/>
    </row>
    <row r="19" spans="1:12">
      <c r="A19" s="23">
        <v>14</v>
      </c>
      <c r="B19" s="24" t="s">
        <v>85</v>
      </c>
      <c r="C19" s="24"/>
      <c r="D19" s="25"/>
      <c r="E19" s="25"/>
      <c r="F19" s="25" t="s">
        <v>86</v>
      </c>
      <c r="G19" s="23" t="s">
        <v>88</v>
      </c>
      <c r="H19" s="23" t="s">
        <v>89</v>
      </c>
      <c r="I19" s="34" t="str">
        <f t="shared" si="2"/>
        <v>BA</v>
      </c>
      <c r="J19" s="28"/>
      <c r="K19" s="29"/>
      <c r="L19" s="42"/>
    </row>
    <row r="20" spans="1:12">
      <c r="A20" s="23">
        <v>15</v>
      </c>
      <c r="B20" s="24" t="s">
        <v>85</v>
      </c>
      <c r="C20" s="24"/>
      <c r="D20" s="25"/>
      <c r="E20" s="25"/>
      <c r="F20" s="25" t="s">
        <v>86</v>
      </c>
      <c r="G20" s="23" t="s">
        <v>87</v>
      </c>
      <c r="H20" s="23" t="s">
        <v>89</v>
      </c>
      <c r="I20" s="27" t="str">
        <f t="shared" si="2"/>
        <v>MA</v>
      </c>
      <c r="J20" s="28"/>
      <c r="K20" s="29" t="s">
        <v>88</v>
      </c>
      <c r="L20" s="42"/>
    </row>
    <row r="21" spans="1:12">
      <c r="A21" s="23">
        <v>16</v>
      </c>
      <c r="B21" s="24" t="s">
        <v>85</v>
      </c>
      <c r="C21" s="24"/>
      <c r="D21" s="25"/>
      <c r="E21" s="25"/>
      <c r="F21" s="25" t="s">
        <v>86</v>
      </c>
      <c r="G21" s="23" t="s">
        <v>87</v>
      </c>
      <c r="H21" s="23" t="s">
        <v>89</v>
      </c>
      <c r="I21" s="27" t="str">
        <f t="shared" si="2"/>
        <v>MA</v>
      </c>
      <c r="J21" s="28"/>
      <c r="K21" s="29" t="s">
        <v>87</v>
      </c>
      <c r="L21" s="42"/>
    </row>
    <row r="22" spans="1:12">
      <c r="A22" s="23">
        <v>17</v>
      </c>
      <c r="B22" s="24" t="s">
        <v>85</v>
      </c>
      <c r="C22" s="24"/>
      <c r="D22" s="25"/>
      <c r="E22" s="25"/>
      <c r="F22" s="25" t="s">
        <v>86</v>
      </c>
      <c r="G22" s="23" t="s">
        <v>88</v>
      </c>
      <c r="H22" s="23" t="s">
        <v>89</v>
      </c>
      <c r="I22" s="27" t="str">
        <f t="shared" si="2"/>
        <v>BA</v>
      </c>
      <c r="J22" s="30"/>
      <c r="K22" s="29"/>
      <c r="L22" s="42"/>
    </row>
    <row r="23" spans="1:12">
      <c r="A23" s="23">
        <v>18</v>
      </c>
      <c r="B23" s="24" t="s">
        <v>85</v>
      </c>
      <c r="C23" s="24"/>
      <c r="D23" s="25"/>
      <c r="E23" s="25"/>
      <c r="F23" s="25" t="s">
        <v>91</v>
      </c>
      <c r="G23" s="23" t="s">
        <v>87</v>
      </c>
      <c r="H23" s="23" t="s">
        <v>89</v>
      </c>
      <c r="I23" s="27" t="str">
        <f t="shared" si="2"/>
        <v>MA</v>
      </c>
      <c r="J23" s="28"/>
      <c r="K23" s="29" t="s">
        <v>87</v>
      </c>
      <c r="L23" s="42"/>
    </row>
    <row r="24" spans="1:12">
      <c r="A24" s="23">
        <v>19</v>
      </c>
      <c r="B24" s="24" t="s">
        <v>85</v>
      </c>
      <c r="C24" s="24"/>
      <c r="D24" s="25"/>
      <c r="E24" s="25"/>
      <c r="F24" s="25" t="s">
        <v>91</v>
      </c>
      <c r="G24" s="23" t="s">
        <v>87</v>
      </c>
      <c r="H24" s="23" t="s">
        <v>89</v>
      </c>
      <c r="I24" s="27" t="str">
        <f t="shared" si="2"/>
        <v>MA</v>
      </c>
      <c r="J24" s="28"/>
      <c r="K24" s="29" t="s">
        <v>87</v>
      </c>
      <c r="L24" s="42"/>
    </row>
    <row r="25" spans="1:12">
      <c r="A25" s="23">
        <v>20</v>
      </c>
      <c r="B25" s="24" t="s">
        <v>94</v>
      </c>
      <c r="C25" s="24"/>
      <c r="D25" s="25"/>
      <c r="E25" s="25"/>
      <c r="F25" s="25" t="s">
        <v>90</v>
      </c>
      <c r="G25" s="23" t="s">
        <v>88</v>
      </c>
      <c r="H25" s="23" t="s">
        <v>88</v>
      </c>
      <c r="I25" s="27" t="str">
        <f t="shared" si="2"/>
        <v>BB</v>
      </c>
      <c r="J25" s="30"/>
      <c r="K25" s="29"/>
      <c r="L25" s="42"/>
    </row>
    <row r="26" spans="1:12">
      <c r="A26" s="23">
        <v>21</v>
      </c>
      <c r="B26" s="24" t="s">
        <v>94</v>
      </c>
      <c r="C26" s="24"/>
      <c r="D26" s="25"/>
      <c r="E26" s="25"/>
      <c r="F26" s="25" t="s">
        <v>86</v>
      </c>
      <c r="G26" s="23" t="s">
        <v>88</v>
      </c>
      <c r="H26" s="23" t="s">
        <v>89</v>
      </c>
      <c r="I26" s="27" t="str">
        <f t="shared" si="2"/>
        <v>BA</v>
      </c>
      <c r="J26" s="30"/>
      <c r="K26" s="29"/>
      <c r="L26" s="42"/>
    </row>
    <row r="27" spans="1:12" ht="71.099999999999994" customHeight="1"/>
    <row r="30" spans="1:12">
      <c r="C30" s="31" t="s">
        <v>75</v>
      </c>
      <c r="D30" s="31" t="s">
        <v>77</v>
      </c>
      <c r="E30" s="31" t="s">
        <v>95</v>
      </c>
    </row>
    <row r="31" spans="1:12">
      <c r="C31" s="24" t="s">
        <v>85</v>
      </c>
      <c r="D31" s="25" t="s">
        <v>96</v>
      </c>
      <c r="E31" s="32"/>
    </row>
    <row r="32" spans="1:12" ht="12.75" customHeight="1">
      <c r="C32" s="24" t="s">
        <v>85</v>
      </c>
      <c r="D32" s="25" t="s">
        <v>97</v>
      </c>
      <c r="E32" s="32"/>
    </row>
    <row r="33" spans="3:5" ht="12.75" customHeight="1">
      <c r="C33" s="24" t="s">
        <v>98</v>
      </c>
      <c r="D33" s="25" t="s">
        <v>99</v>
      </c>
      <c r="E33" s="32"/>
    </row>
    <row r="34" spans="3:5" ht="12.75" customHeight="1">
      <c r="C34" s="24" t="s">
        <v>85</v>
      </c>
      <c r="D34" s="25" t="s">
        <v>100</v>
      </c>
      <c r="E34" s="32"/>
    </row>
    <row r="35" spans="3:5" ht="12.75" customHeight="1">
      <c r="C35" s="24" t="s">
        <v>85</v>
      </c>
      <c r="D35" s="25" t="s">
        <v>101</v>
      </c>
      <c r="E35" s="32"/>
    </row>
    <row r="36" spans="3:5" ht="12.75" customHeight="1">
      <c r="C36" s="24" t="s">
        <v>102</v>
      </c>
      <c r="D36" s="25" t="s">
        <v>103</v>
      </c>
      <c r="E36" s="32"/>
    </row>
    <row r="37" spans="3:5" ht="12.75" customHeight="1">
      <c r="C37" s="24" t="s">
        <v>104</v>
      </c>
      <c r="D37" s="25" t="s">
        <v>105</v>
      </c>
      <c r="E37" s="32"/>
    </row>
    <row r="38" spans="3:5" ht="12.75" customHeight="1">
      <c r="C38" s="24" t="s">
        <v>85</v>
      </c>
      <c r="D38" s="25" t="s">
        <v>106</v>
      </c>
      <c r="E38" s="32"/>
    </row>
    <row r="39" spans="3:5" ht="12.75" customHeight="1">
      <c r="C39" s="24" t="s">
        <v>104</v>
      </c>
      <c r="D39" s="25" t="s">
        <v>107</v>
      </c>
      <c r="E39" s="32"/>
    </row>
    <row r="40" spans="3:5" ht="12.75" customHeight="1">
      <c r="C40" s="24" t="s">
        <v>104</v>
      </c>
      <c r="D40" s="25" t="s">
        <v>108</v>
      </c>
      <c r="E40" s="32"/>
    </row>
    <row r="41" spans="3:5" ht="12.75" customHeight="1">
      <c r="C41" s="33" t="s">
        <v>85</v>
      </c>
      <c r="D41" s="32" t="s">
        <v>109</v>
      </c>
      <c r="E41" s="32"/>
    </row>
    <row r="42" spans="3:5" ht="12.75" customHeight="1">
      <c r="C42" s="33" t="s">
        <v>85</v>
      </c>
      <c r="D42" s="32" t="s">
        <v>110</v>
      </c>
      <c r="E42" s="32"/>
    </row>
    <row r="43" spans="3:5" ht="12.75" customHeight="1">
      <c r="C43" s="33" t="s">
        <v>104</v>
      </c>
      <c r="D43" s="32" t="s">
        <v>111</v>
      </c>
      <c r="E43" s="32"/>
    </row>
    <row r="44" spans="3:5" ht="12.75" customHeight="1">
      <c r="C44" s="33" t="s">
        <v>85</v>
      </c>
      <c r="D44" s="25" t="s">
        <v>112</v>
      </c>
      <c r="E44" s="32"/>
    </row>
    <row r="45" spans="3:5" ht="12.75" customHeight="1">
      <c r="C45" s="33" t="s">
        <v>85</v>
      </c>
      <c r="D45" s="25" t="s">
        <v>113</v>
      </c>
      <c r="E45" s="32"/>
    </row>
    <row r="46" spans="3:5" ht="12.75" customHeight="1">
      <c r="C46" s="33" t="s">
        <v>104</v>
      </c>
      <c r="D46" s="32" t="s">
        <v>114</v>
      </c>
      <c r="E46" s="32"/>
    </row>
    <row r="47" spans="3:5" ht="12.75" customHeight="1">
      <c r="C47" s="33" t="s">
        <v>85</v>
      </c>
      <c r="D47" s="32" t="s">
        <v>115</v>
      </c>
      <c r="E47" s="32"/>
    </row>
    <row r="49" spans="1:12">
      <c r="K49" s="131" t="s">
        <v>116</v>
      </c>
      <c r="L49" s="131"/>
    </row>
    <row r="52" spans="1:12">
      <c r="A52" s="94"/>
      <c r="B52" s="94"/>
      <c r="C52" s="94"/>
      <c r="D52" s="94"/>
    </row>
  </sheetData>
  <mergeCells count="7">
    <mergeCell ref="K49:L49"/>
    <mergeCell ref="A1:B3"/>
    <mergeCell ref="C1:L1"/>
    <mergeCell ref="C2:L2"/>
    <mergeCell ref="E3:F3"/>
    <mergeCell ref="G3:H3"/>
    <mergeCell ref="J3:L3"/>
  </mergeCells>
  <conditionalFormatting sqref="I6:I14">
    <cfRule type="containsText" dxfId="53" priority="19" operator="containsText" text="AM">
      <formula>NOT(ISERROR(SEARCH("AM",I6)))</formula>
    </cfRule>
    <cfRule type="containsText" dxfId="52" priority="20" operator="containsText" text="AA">
      <formula>NOT(ISERROR(SEARCH("AA",I6)))</formula>
    </cfRule>
    <cfRule type="containsText" dxfId="51" priority="21" operator="containsText" text="MA">
      <formula>NOT(ISERROR(SEARCH("MA",I6)))</formula>
    </cfRule>
    <cfRule type="containsText" dxfId="50" priority="22" operator="containsText" text="AM">
      <formula>NOT(ISERROR(SEARCH("AM",I6)))</formula>
    </cfRule>
    <cfRule type="containsText" dxfId="49" priority="23" operator="containsText" text="MM">
      <formula>NOT(ISERROR(SEARCH("MM",I6)))</formula>
    </cfRule>
    <cfRule type="containsText" dxfId="48" priority="24" operator="containsText" text="BA">
      <formula>NOT(ISERROR(SEARCH("BA",I6)))</formula>
    </cfRule>
    <cfRule type="containsText" dxfId="47" priority="25" operator="containsText" text="BM">
      <formula>NOT(ISERROR(SEARCH("BM",I6)))</formula>
    </cfRule>
    <cfRule type="containsText" dxfId="46" priority="26" operator="containsText" text="MB">
      <formula>NOT(ISERROR(SEARCH("MB",I6)))</formula>
    </cfRule>
    <cfRule type="containsText" dxfId="45" priority="27" operator="containsText" text="BB">
      <formula>NOT(ISERROR(SEARCH("BB",I6)))</formula>
    </cfRule>
  </conditionalFormatting>
  <conditionalFormatting sqref="I8:I12">
    <cfRule type="containsText" dxfId="44" priority="10" operator="containsText" text="AM">
      <formula>NOT(ISERROR(SEARCH("AM",I8)))</formula>
    </cfRule>
    <cfRule type="containsText" dxfId="43" priority="11" operator="containsText" text="AA">
      <formula>NOT(ISERROR(SEARCH("AA",I8)))</formula>
    </cfRule>
    <cfRule type="containsText" dxfId="42" priority="12" operator="containsText" text="MA">
      <formula>NOT(ISERROR(SEARCH("MA",I8)))</formula>
    </cfRule>
    <cfRule type="containsText" dxfId="41" priority="13" operator="containsText" text="AM">
      <formula>NOT(ISERROR(SEARCH("AM",I8)))</formula>
    </cfRule>
    <cfRule type="containsText" dxfId="40" priority="14" operator="containsText" text="MM">
      <formula>NOT(ISERROR(SEARCH("MM",I8)))</formula>
    </cfRule>
    <cfRule type="containsText" dxfId="39" priority="15" operator="containsText" text="BA">
      <formula>NOT(ISERROR(SEARCH("BA",I8)))</formula>
    </cfRule>
    <cfRule type="containsText" dxfId="38" priority="16" operator="containsText" text="BM">
      <formula>NOT(ISERROR(SEARCH("BM",I8)))</formula>
    </cfRule>
    <cfRule type="containsText" dxfId="37" priority="17" operator="containsText" text="MB">
      <formula>NOT(ISERROR(SEARCH("MB",I8)))</formula>
    </cfRule>
    <cfRule type="containsText" dxfId="36" priority="18" operator="containsText" text="BB">
      <formula>NOT(ISERROR(SEARCH("BB",I8)))</formula>
    </cfRule>
  </conditionalFormatting>
  <conditionalFormatting sqref="I14:I26">
    <cfRule type="containsText" dxfId="35" priority="1" operator="containsText" text="AM">
      <formula>NOT(ISERROR(SEARCH("AM",I14)))</formula>
    </cfRule>
    <cfRule type="containsText" dxfId="34" priority="2" operator="containsText" text="AA">
      <formula>NOT(ISERROR(SEARCH("AA",I14)))</formula>
    </cfRule>
    <cfRule type="containsText" dxfId="33" priority="3" operator="containsText" text="MA">
      <formula>NOT(ISERROR(SEARCH("MA",I14)))</formula>
    </cfRule>
    <cfRule type="containsText" dxfId="32" priority="4" operator="containsText" text="AM">
      <formula>NOT(ISERROR(SEARCH("AM",I14)))</formula>
    </cfRule>
    <cfRule type="containsText" dxfId="31" priority="5" operator="containsText" text="MM">
      <formula>NOT(ISERROR(SEARCH("MM",I14)))</formula>
    </cfRule>
    <cfRule type="containsText" dxfId="30" priority="6" operator="containsText" text="BA">
      <formula>NOT(ISERROR(SEARCH("BA",I14)))</formula>
    </cfRule>
    <cfRule type="containsText" dxfId="29" priority="7" operator="containsText" text="BM">
      <formula>NOT(ISERROR(SEARCH("BM",I14)))</formula>
    </cfRule>
    <cfRule type="containsText" dxfId="28" priority="8" operator="containsText" text="MB">
      <formula>NOT(ISERROR(SEARCH("MB",I14)))</formula>
    </cfRule>
    <cfRule type="containsText" dxfId="27" priority="9" operator="containsText" text="BB">
      <formula>NOT(ISERROR(SEARCH("BB",I14)))</formula>
    </cfRule>
  </conditionalFormatting>
  <dataValidations count="3">
    <dataValidation type="list" allowBlank="1" showInputMessage="1" showErrorMessage="1" sqref="F6:F26" xr:uid="{00000000-0002-0000-0100-000000000000}">
      <formula1>"ACEPTAR,EVITAR,MITIGAR,PROTEGER,PREVENIR,RETENER,TRANSFERIR"</formula1>
    </dataValidation>
    <dataValidation type="list" allowBlank="1" showInputMessage="1" showErrorMessage="1" sqref="G6:H12 G17:H26" xr:uid="{00000000-0002-0000-0100-000001000000}">
      <formula1>"Alto,Medio,Bajo"</formula1>
    </dataValidation>
    <dataValidation type="list" allowBlank="1" showInputMessage="1" showErrorMessage="1" sqref="C31:C47" xr:uid="{00000000-0002-0000-0100-000002000000}">
      <formula1>#REF!</formula1>
    </dataValidation>
  </dataValidations>
  <pageMargins left="0.7" right="0.7" top="0.75" bottom="0.75" header="0.3" footer="0.3"/>
  <pageSetup paperSize="5" scale="68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0"/>
  <sheetViews>
    <sheetView view="pageBreakPreview" zoomScale="80" zoomScaleNormal="100" zoomScaleSheetLayoutView="80" workbookViewId="0">
      <selection activeCell="I4" sqref="I4:K4"/>
    </sheetView>
  </sheetViews>
  <sheetFormatPr baseColWidth="10" defaultColWidth="11.42578125" defaultRowHeight="12.75"/>
  <cols>
    <col min="1" max="1" width="4.85546875" style="17" customWidth="1"/>
    <col min="2" max="2" width="4.5703125" style="17" customWidth="1"/>
    <col min="3" max="3" width="12.7109375" style="18" bestFit="1" customWidth="1"/>
    <col min="4" max="4" width="23.42578125" style="18" bestFit="1" customWidth="1"/>
    <col min="5" max="5" width="35.28515625" style="18" customWidth="1"/>
    <col min="6" max="6" width="6.28515625" style="18" bestFit="1" customWidth="1"/>
    <col min="7" max="7" width="20.140625" style="18" customWidth="1"/>
    <col min="8" max="8" width="15" style="18" customWidth="1"/>
    <col min="9" max="9" width="11.42578125" style="18"/>
    <col min="10" max="10" width="10.140625" style="18" bestFit="1" customWidth="1"/>
    <col min="11" max="11" width="11.140625" style="18" customWidth="1"/>
    <col min="12" max="12" width="29" style="17" customWidth="1"/>
    <col min="13" max="13" width="21.85546875" style="17" customWidth="1"/>
    <col min="14" max="14" width="2" style="17" customWidth="1"/>
    <col min="15" max="16" width="3" style="17" customWidth="1"/>
    <col min="17" max="17" width="3" style="61" customWidth="1"/>
    <col min="18" max="18" width="4.7109375" style="61" customWidth="1"/>
    <col min="19" max="19" width="7" style="65" customWidth="1"/>
    <col min="20" max="20" width="12" style="66" customWidth="1"/>
    <col min="21" max="21" width="13.140625" style="66" customWidth="1"/>
    <col min="22" max="22" width="12" style="66" customWidth="1"/>
    <col min="23" max="16384" width="11.42578125" style="17"/>
  </cols>
  <sheetData>
    <row r="1" spans="2:23" ht="13.5" thickBot="1">
      <c r="Q1" s="77"/>
    </row>
    <row r="2" spans="2:23" ht="18.75" customHeight="1">
      <c r="B2" s="195"/>
      <c r="C2" s="195"/>
      <c r="D2" s="213" t="s">
        <v>0</v>
      </c>
      <c r="E2" s="213"/>
      <c r="F2" s="213"/>
      <c r="G2" s="213"/>
      <c r="H2" s="213"/>
      <c r="I2" s="213"/>
      <c r="J2" s="213"/>
      <c r="K2" s="213"/>
      <c r="L2" s="213"/>
      <c r="M2" s="213"/>
      <c r="Q2" s="71"/>
      <c r="R2" s="208" t="s">
        <v>117</v>
      </c>
      <c r="S2" s="208"/>
      <c r="T2" s="208"/>
      <c r="U2" s="208"/>
      <c r="V2" s="208"/>
      <c r="W2" s="96"/>
    </row>
    <row r="3" spans="2:23" ht="12.75" customHeight="1">
      <c r="B3" s="195"/>
      <c r="C3" s="195"/>
      <c r="D3" s="210" t="s">
        <v>118</v>
      </c>
      <c r="E3" s="211"/>
      <c r="F3" s="211"/>
      <c r="G3" s="211"/>
      <c r="H3" s="211"/>
      <c r="I3" s="211"/>
      <c r="J3" s="211"/>
      <c r="K3" s="211"/>
      <c r="L3" s="211"/>
      <c r="M3" s="212"/>
      <c r="Q3" s="74"/>
      <c r="R3" s="209"/>
      <c r="S3" s="209"/>
      <c r="T3" s="209"/>
      <c r="U3" s="209"/>
      <c r="V3" s="209"/>
    </row>
    <row r="4" spans="2:23" ht="12.75" customHeight="1">
      <c r="B4" s="195"/>
      <c r="C4" s="195"/>
      <c r="D4" s="98" t="s">
        <v>2</v>
      </c>
      <c r="E4" s="238" t="s">
        <v>3</v>
      </c>
      <c r="F4" s="239"/>
      <c r="G4" s="214" t="s">
        <v>4</v>
      </c>
      <c r="H4" s="215"/>
      <c r="I4" s="240">
        <v>0</v>
      </c>
      <c r="J4" s="241"/>
      <c r="K4" s="242"/>
      <c r="L4" s="104" t="s">
        <v>5</v>
      </c>
      <c r="M4" s="110">
        <v>46185</v>
      </c>
      <c r="Q4" s="74"/>
      <c r="R4" s="209"/>
      <c r="S4" s="209"/>
      <c r="T4" s="209"/>
      <c r="U4" s="209"/>
      <c r="V4" s="209"/>
    </row>
    <row r="5" spans="2:23" ht="7.5" customHeight="1">
      <c r="Q5" s="72"/>
      <c r="R5" s="17"/>
      <c r="S5" s="66"/>
      <c r="W5" s="73"/>
    </row>
    <row r="6" spans="2:23" ht="25.5">
      <c r="B6" s="21" t="s">
        <v>74</v>
      </c>
      <c r="C6" s="22" t="s">
        <v>75</v>
      </c>
      <c r="D6" s="22" t="s">
        <v>76</v>
      </c>
      <c r="E6" s="22" t="s">
        <v>77</v>
      </c>
      <c r="F6" s="22" t="s">
        <v>119</v>
      </c>
      <c r="G6" s="22" t="s">
        <v>78</v>
      </c>
      <c r="H6" s="22" t="s">
        <v>120</v>
      </c>
      <c r="I6" s="22" t="s">
        <v>80</v>
      </c>
      <c r="J6" s="22" t="s">
        <v>81</v>
      </c>
      <c r="K6" s="22" t="s">
        <v>82</v>
      </c>
      <c r="L6" s="22" t="s">
        <v>83</v>
      </c>
      <c r="M6" s="22" t="s">
        <v>84</v>
      </c>
      <c r="N6" s="41"/>
      <c r="Q6" s="72"/>
      <c r="W6" s="73"/>
    </row>
    <row r="7" spans="2:23" ht="15" customHeight="1">
      <c r="B7" s="23">
        <v>1</v>
      </c>
      <c r="C7" s="24" t="s">
        <v>85</v>
      </c>
      <c r="D7" s="24" t="s">
        <v>121</v>
      </c>
      <c r="E7" s="25"/>
      <c r="F7" s="26"/>
      <c r="G7" s="25"/>
      <c r="H7" s="25" t="s">
        <v>86</v>
      </c>
      <c r="I7" s="23" t="s">
        <v>87</v>
      </c>
      <c r="J7" s="23" t="s">
        <v>88</v>
      </c>
      <c r="K7" s="21" t="str">
        <f>+IF(AND(I7="Alto",J7="Alto"),"AA",IF(AND(I7="Alto",J7="Medio"),"AM",IF(AND(I7="Alto",J7="Bajo"),"AB",IF(AND(I7="Medio",J7="Alto"),"MA",IF(AND(I7="Medio",J7="Medio"),"MM",IF(AND(I7="Medio",J7="Bajo"),"MB",IF(AND(I7="Bajo",J7="Alto"),"BA",IF(AND(I7="Bajo",J7="Medio"),"BM",IF(AND(I7="Bajo",J7="Bajo"),"BB",)))))))))</f>
        <v>MB</v>
      </c>
      <c r="L7" s="62"/>
      <c r="M7" s="26" t="s">
        <v>87</v>
      </c>
      <c r="N7" s="63"/>
      <c r="Q7" s="72"/>
      <c r="R7" s="197" t="s">
        <v>122</v>
      </c>
      <c r="S7" s="196" t="s">
        <v>123</v>
      </c>
      <c r="T7" s="190">
        <f>+COUNTIF($K$7:$K$27,"BA")/COUNTA($K$7:$K$27)</f>
        <v>0.23809523809523808</v>
      </c>
      <c r="U7" s="192">
        <f>+COUNTIF($K$7:$K$27,"MA")/COUNTA($K$7:$K$27)</f>
        <v>0.42857142857142855</v>
      </c>
      <c r="V7" s="192">
        <f>+COUNTIF($K$7:$K$27,"AA")/COUNTA($K$7:$K$27)</f>
        <v>0</v>
      </c>
      <c r="W7" s="73"/>
    </row>
    <row r="8" spans="2:23" ht="15" customHeight="1">
      <c r="B8" s="23">
        <v>2</v>
      </c>
      <c r="C8" s="25" t="s">
        <v>85</v>
      </c>
      <c r="D8" s="24" t="s">
        <v>124</v>
      </c>
      <c r="E8" s="25"/>
      <c r="F8" s="26"/>
      <c r="G8" s="25"/>
      <c r="H8" s="25" t="s">
        <v>86</v>
      </c>
      <c r="I8" s="23" t="s">
        <v>87</v>
      </c>
      <c r="J8" s="23" t="s">
        <v>89</v>
      </c>
      <c r="K8" s="67" t="str">
        <f>+IF(AND(I8="Alto",J8="Alto"),"AA",IF(AND(I8="Alto",J8="Medio"),"AM",IF(AND(I8="Alto",J8="Bajo"),"AB",IF(AND(I8="Medio",J8="Alto"),"MA",IF(AND(I8="Medio",J8="Medio"),"MM",IF(AND(I8="Medio",J8="Bajo"),"MB",IF(AND(I8="Bajo",J8="Alto"),"BA",IF(AND(I8="Bajo",J8="Medio"),"BM",IF(AND(I8="Bajo",J8="Bajo"),"BB",)))))))))</f>
        <v>MA</v>
      </c>
      <c r="L8" s="62"/>
      <c r="M8" s="26" t="s">
        <v>87</v>
      </c>
      <c r="N8" s="63"/>
      <c r="Q8" s="72"/>
      <c r="R8" s="198"/>
      <c r="S8" s="196"/>
      <c r="T8" s="191"/>
      <c r="U8" s="193"/>
      <c r="V8" s="193"/>
      <c r="W8" s="73"/>
    </row>
    <row r="9" spans="2:23" ht="15" customHeight="1">
      <c r="B9" s="23">
        <v>3</v>
      </c>
      <c r="C9" s="24" t="s">
        <v>85</v>
      </c>
      <c r="D9" s="24" t="s">
        <v>125</v>
      </c>
      <c r="E9" s="25"/>
      <c r="F9" s="26"/>
      <c r="G9" s="25"/>
      <c r="H9" s="25" t="s">
        <v>90</v>
      </c>
      <c r="I9" s="23" t="s">
        <v>87</v>
      </c>
      <c r="J9" s="23" t="s">
        <v>88</v>
      </c>
      <c r="K9" s="21" t="str">
        <f t="shared" ref="K9:K11" si="0">+IF(AND(I9="Alto",J9="Alto"),"AA",IF(AND(I9="Alto",J9="Medio"),"AM",IF(AND(I9="Alto",J9="Bajo"),"AB",IF(AND(I9="Medio",J9="Alto"),"MA",IF(AND(I9="Medio",J9="Medio"),"MM",IF(AND(I9="Medio",J9="Bajo"),"MB",IF(AND(I9="Bajo",J9="Alto"),"BA",IF(AND(I9="Bajo",J9="Medio"),"BM",IF(AND(I9="Bajo",J9="Bajo"),"BB",)))))))))</f>
        <v>MB</v>
      </c>
      <c r="L9" s="62"/>
      <c r="M9" s="26" t="s">
        <v>88</v>
      </c>
      <c r="N9" s="63"/>
      <c r="Q9" s="72"/>
      <c r="R9" s="198"/>
      <c r="S9" s="196" t="s">
        <v>126</v>
      </c>
      <c r="T9" s="188">
        <f>+COUNTIF($K$7:$K$27,"BM")/COUNTA($K$7:$K$27)</f>
        <v>0</v>
      </c>
      <c r="U9" s="190">
        <f>+COUNTIF($K$7:$K$27,"MM")/COUNTA($K$7:$K$27)</f>
        <v>4.7619047619047616E-2</v>
      </c>
      <c r="V9" s="192">
        <f>+COUNTIF($K$7:$K$27,"AM")/COUNTA($K$7:$K$27)</f>
        <v>4.7619047619047616E-2</v>
      </c>
      <c r="W9" s="73"/>
    </row>
    <row r="10" spans="2:23" ht="15" customHeight="1">
      <c r="B10" s="23">
        <v>4</v>
      </c>
      <c r="C10" s="24" t="s">
        <v>85</v>
      </c>
      <c r="D10" s="24" t="s">
        <v>121</v>
      </c>
      <c r="E10" s="25"/>
      <c r="F10" s="26"/>
      <c r="G10" s="25"/>
      <c r="H10" s="25" t="s">
        <v>91</v>
      </c>
      <c r="I10" s="23" t="s">
        <v>89</v>
      </c>
      <c r="J10" s="23" t="s">
        <v>87</v>
      </c>
      <c r="K10" s="67" t="str">
        <f t="shared" si="0"/>
        <v>AM</v>
      </c>
      <c r="L10" s="62"/>
      <c r="M10" s="26" t="s">
        <v>88</v>
      </c>
      <c r="N10" s="63"/>
      <c r="Q10" s="72"/>
      <c r="R10" s="198"/>
      <c r="S10" s="196"/>
      <c r="T10" s="189"/>
      <c r="U10" s="191"/>
      <c r="V10" s="193"/>
      <c r="W10" s="73"/>
    </row>
    <row r="11" spans="2:23" ht="15" customHeight="1">
      <c r="B11" s="23">
        <v>5</v>
      </c>
      <c r="C11" s="24" t="s">
        <v>85</v>
      </c>
      <c r="D11" s="24" t="s">
        <v>124</v>
      </c>
      <c r="E11" s="25"/>
      <c r="F11" s="26"/>
      <c r="G11" s="25"/>
      <c r="H11" s="25" t="s">
        <v>92</v>
      </c>
      <c r="I11" s="23" t="s">
        <v>87</v>
      </c>
      <c r="J11" s="23" t="s">
        <v>89</v>
      </c>
      <c r="K11" s="67" t="str">
        <f t="shared" si="0"/>
        <v>MA</v>
      </c>
      <c r="L11" s="62"/>
      <c r="M11" s="26"/>
      <c r="N11" s="63"/>
      <c r="Q11" s="72"/>
      <c r="R11" s="198"/>
      <c r="S11" s="196" t="s">
        <v>62</v>
      </c>
      <c r="T11" s="188">
        <f>+COUNTIF($K$7:$K$27,"BB")/COUNTA($K$7:$K$27)</f>
        <v>0.14285714285714285</v>
      </c>
      <c r="U11" s="188">
        <f>+COUNTIF($K$7:$K$27,"MB")/COUNTA($K$7:$K$27)</f>
        <v>9.5238095238095233E-2</v>
      </c>
      <c r="V11" s="190">
        <f>+COUNTIF($K$7:$K$27,"AB")/COUNTA($K$7:$K$27)</f>
        <v>0</v>
      </c>
      <c r="W11" s="73"/>
    </row>
    <row r="12" spans="2:23" ht="15" customHeight="1">
      <c r="B12" s="23">
        <v>6</v>
      </c>
      <c r="C12" s="24" t="s">
        <v>85</v>
      </c>
      <c r="D12" s="24" t="s">
        <v>125</v>
      </c>
      <c r="E12" s="25"/>
      <c r="F12" s="26"/>
      <c r="G12" s="25"/>
      <c r="H12" s="25" t="s">
        <v>86</v>
      </c>
      <c r="I12" s="23" t="s">
        <v>87</v>
      </c>
      <c r="J12" s="23" t="s">
        <v>87</v>
      </c>
      <c r="K12" s="21" t="str">
        <f>+IF(AND(I12="Alto",J12="Alto"),"AA",IF(AND(I12="Alto",J12="Medio"),"AM",IF(AND(I12="Alto",J12="Bajo"),"AB",IF(AND(I12="Medio",J12="Alto"),"MA",IF(AND(I12="Medio",J12="Medio"),"MM",IF(AND(I12="Medio",J12="Bajo"),"MB",IF(AND(I12="Bajo",J12="Alto"),"BA",IF(AND(I12="Bajo",J12="Medio"),"BM",IF(AND(I12="Bajo",J12="Bajo"),"BB",)))))))))</f>
        <v>MM</v>
      </c>
      <c r="L12" s="62"/>
      <c r="M12" s="26"/>
      <c r="N12" s="63"/>
      <c r="Q12" s="74"/>
      <c r="R12" s="198"/>
      <c r="S12" s="196"/>
      <c r="T12" s="189"/>
      <c r="U12" s="189"/>
      <c r="V12" s="191"/>
      <c r="W12" s="73"/>
    </row>
    <row r="13" spans="2:23" ht="12.75" customHeight="1">
      <c r="B13" s="23">
        <v>7</v>
      </c>
      <c r="C13" s="24" t="s">
        <v>85</v>
      </c>
      <c r="D13" s="24" t="s">
        <v>121</v>
      </c>
      <c r="E13" s="25"/>
      <c r="F13" s="26"/>
      <c r="G13" s="25"/>
      <c r="H13" s="25" t="s">
        <v>86</v>
      </c>
      <c r="I13" s="23" t="s">
        <v>87</v>
      </c>
      <c r="J13" s="23" t="s">
        <v>89</v>
      </c>
      <c r="K13" s="67" t="str">
        <f>+IF(AND(I13="Alto",J13="Alto"),"AA",IF(AND(I13="Alto",J13="Medio"),"AM",IF(AND(I13="Alto",J13="Bajo"),"AB",IF(AND(I13="Medio",J13="Alto"),"MA",IF(AND(I13="Medio",J13="Medio"),"MM",IF(AND(I13="Medio",J13="Bajo"),"MB",IF(AND(I13="Bajo",J13="Alto"),"BA",IF(AND(I13="Bajo",J13="Medio"),"BM",IF(AND(I13="Bajo",J13="Bajo"),"BB",)))))))))</f>
        <v>MA</v>
      </c>
      <c r="L13" s="62"/>
      <c r="M13" s="26" t="s">
        <v>87</v>
      </c>
      <c r="N13" s="63"/>
      <c r="Q13" s="74"/>
      <c r="R13" s="199"/>
      <c r="S13" s="75"/>
      <c r="T13" s="75" t="s">
        <v>62</v>
      </c>
      <c r="U13" s="75" t="s">
        <v>126</v>
      </c>
      <c r="V13" s="75" t="s">
        <v>123</v>
      </c>
      <c r="W13" s="73"/>
    </row>
    <row r="14" spans="2:23" ht="12.75" customHeight="1">
      <c r="B14" s="23">
        <v>8</v>
      </c>
      <c r="C14" s="24" t="s">
        <v>85</v>
      </c>
      <c r="D14" s="24" t="s">
        <v>124</v>
      </c>
      <c r="E14" s="25"/>
      <c r="F14" s="26"/>
      <c r="G14" s="25"/>
      <c r="H14" s="25" t="s">
        <v>86</v>
      </c>
      <c r="I14" s="23" t="s">
        <v>88</v>
      </c>
      <c r="J14" s="23" t="s">
        <v>88</v>
      </c>
      <c r="K14" s="21" t="str">
        <f t="shared" ref="K14:K16" si="1">+IF(AND(I14="Alto",J14="Alto"),"AA",IF(AND(I14="Alto",J14="Medio"),"AM",IF(AND(I14="Alto",J14="Bajo"),"AB",IF(AND(I14="Medio",J14="Alto"),"MA",IF(AND(I14="Medio",J14="Medio"),"MM",IF(AND(I14="Medio",J14="Bajo"),"MB",IF(AND(I14="Bajo",J14="Alto"),"BA",IF(AND(I14="Bajo",J14="Medio"),"BM",IF(AND(I14="Bajo",J14="Bajo"),"BB",)))))))))</f>
        <v>BB</v>
      </c>
      <c r="L14" s="62"/>
      <c r="M14" s="26"/>
      <c r="N14" s="63"/>
      <c r="Q14" s="74"/>
      <c r="T14" s="201" t="s">
        <v>127</v>
      </c>
      <c r="U14" s="202"/>
      <c r="V14" s="203"/>
      <c r="W14" s="73"/>
    </row>
    <row r="15" spans="2:23" ht="12.75" customHeight="1">
      <c r="B15" s="23">
        <v>9</v>
      </c>
      <c r="C15" s="24" t="s">
        <v>85</v>
      </c>
      <c r="D15" s="24" t="s">
        <v>125</v>
      </c>
      <c r="E15" s="25"/>
      <c r="F15" s="26"/>
      <c r="G15" s="25"/>
      <c r="H15" s="25" t="s">
        <v>86</v>
      </c>
      <c r="I15" s="23" t="s">
        <v>87</v>
      </c>
      <c r="J15" s="23" t="s">
        <v>89</v>
      </c>
      <c r="K15" s="67" t="str">
        <f t="shared" si="1"/>
        <v>MA</v>
      </c>
      <c r="L15" s="62"/>
      <c r="M15" s="26" t="s">
        <v>87</v>
      </c>
      <c r="N15" s="63"/>
      <c r="Q15" s="74"/>
      <c r="T15" s="65"/>
      <c r="U15" s="65"/>
      <c r="V15" s="65"/>
      <c r="W15" s="73"/>
    </row>
    <row r="16" spans="2:23" ht="12.75" customHeight="1">
      <c r="B16" s="23">
        <v>10</v>
      </c>
      <c r="C16" s="24" t="s">
        <v>85</v>
      </c>
      <c r="D16" s="24" t="s">
        <v>121</v>
      </c>
      <c r="E16" s="25"/>
      <c r="F16" s="26"/>
      <c r="G16" s="25"/>
      <c r="H16" s="25" t="s">
        <v>86</v>
      </c>
      <c r="I16" s="23" t="s">
        <v>88</v>
      </c>
      <c r="J16" s="23" t="s">
        <v>89</v>
      </c>
      <c r="K16" s="21" t="str">
        <f t="shared" si="1"/>
        <v>BA</v>
      </c>
      <c r="L16" s="62"/>
      <c r="M16" s="26"/>
      <c r="N16" s="63"/>
      <c r="Q16" s="74"/>
      <c r="V16" s="65"/>
      <c r="W16" s="73"/>
    </row>
    <row r="17" spans="2:23" ht="12.75" customHeight="1">
      <c r="B17" s="23">
        <v>11</v>
      </c>
      <c r="C17" s="24" t="s">
        <v>85</v>
      </c>
      <c r="D17" s="24" t="s">
        <v>124</v>
      </c>
      <c r="E17" s="25"/>
      <c r="F17" s="26"/>
      <c r="G17" s="25"/>
      <c r="H17" s="25" t="s">
        <v>86</v>
      </c>
      <c r="I17" s="23" t="s">
        <v>88</v>
      </c>
      <c r="J17" s="23" t="s">
        <v>89</v>
      </c>
      <c r="K17" s="21" t="str">
        <f>+IF(AND(I17="Alto",J17="Alto"),"AA",IF(AND(I17="Alto",J17="Medio"),"AM",IF(AND(I17="Alto",J17="Bajo"),"AB",IF(AND(I17="Medio",J17="Alto"),"MA",IF(AND(I17="Medio",J17="Medio"),"MM",IF(AND(I17="Medio",J17="Bajo"),"MB",IF(AND(I17="Bajo",J17="Alto"),"BA",IF(AND(I17="Bajo",J17="Medio"),"BM",IF(AND(I17="Bajo",J17="Bajo"),"BB",)))))))))</f>
        <v>BA</v>
      </c>
      <c r="L17" s="62"/>
      <c r="M17" s="26"/>
      <c r="N17" s="63"/>
      <c r="Q17" s="74"/>
      <c r="T17" s="204" t="s">
        <v>121</v>
      </c>
      <c r="U17" s="205"/>
      <c r="V17" s="69">
        <f>+U7+V7+V9</f>
        <v>0.47619047619047616</v>
      </c>
      <c r="W17" s="73"/>
    </row>
    <row r="18" spans="2:23" ht="12.75" customHeight="1">
      <c r="B18" s="23">
        <v>12</v>
      </c>
      <c r="C18" s="24" t="s">
        <v>93</v>
      </c>
      <c r="D18" s="24" t="s">
        <v>125</v>
      </c>
      <c r="E18" s="25"/>
      <c r="F18" s="26"/>
      <c r="G18" s="25"/>
      <c r="H18" s="25" t="s">
        <v>92</v>
      </c>
      <c r="I18" s="23" t="s">
        <v>87</v>
      </c>
      <c r="J18" s="23" t="s">
        <v>89</v>
      </c>
      <c r="K18" s="67" t="str">
        <f>+IF(AND(I18="Alto",J18="Alto"),"AA",IF(AND(I18="Alto",J18="Medio"),"AM",IF(AND(I18="Alto",J18="Bajo"),"AB",IF(AND(I18="Medio",J18="Alto"),"MA",IF(AND(I18="Medio",J18="Medio"),"MM",IF(AND(I18="Medio",J18="Bajo"),"MB",IF(AND(I18="Bajo",J18="Alto"),"BA",IF(AND(I18="Bajo",J18="Medio"),"BM",IF(AND(I18="Bajo",J18="Bajo"),"BB",)))))))))</f>
        <v>MA</v>
      </c>
      <c r="L18" s="62"/>
      <c r="M18" s="26" t="s">
        <v>87</v>
      </c>
      <c r="N18" s="63"/>
      <c r="Q18" s="74"/>
      <c r="T18" s="204" t="s">
        <v>124</v>
      </c>
      <c r="U18" s="205"/>
      <c r="V18" s="70">
        <f>+T7+U9+V11</f>
        <v>0.2857142857142857</v>
      </c>
      <c r="W18" s="73"/>
    </row>
    <row r="19" spans="2:23" ht="15" customHeight="1">
      <c r="B19" s="23">
        <v>13</v>
      </c>
      <c r="C19" s="24" t="s">
        <v>85</v>
      </c>
      <c r="D19" s="24" t="s">
        <v>121</v>
      </c>
      <c r="E19" s="25"/>
      <c r="F19" s="26"/>
      <c r="G19" s="25"/>
      <c r="H19" s="25" t="s">
        <v>86</v>
      </c>
      <c r="I19" s="23" t="s">
        <v>88</v>
      </c>
      <c r="J19" s="23" t="s">
        <v>88</v>
      </c>
      <c r="K19" s="21" t="str">
        <f t="shared" ref="K19:K27" si="2">+IF(AND(I19="Alto",J19="Alto"),"AA",IF(AND(I19="Alto",J19="Medio"),"AM",IF(AND(I19="Alto",J19="Bajo"),"AB",IF(AND(I19="Medio",J19="Alto"),"MA",IF(AND(I19="Medio",J19="Medio"),"MM",IF(AND(I19="Medio",J19="Bajo"),"MB",IF(AND(I19="Bajo",J19="Alto"),"BA",IF(AND(I19="Bajo",J19="Medio"),"BM",IF(AND(I19="Bajo",J19="Bajo"),"BB",)))))))))</f>
        <v>BB</v>
      </c>
      <c r="L19" s="62"/>
      <c r="M19" s="26"/>
      <c r="N19" s="63"/>
      <c r="Q19" s="74"/>
      <c r="T19" s="206" t="s">
        <v>125</v>
      </c>
      <c r="U19" s="207"/>
      <c r="V19" s="68">
        <f>+U9+U11+V11</f>
        <v>0.14285714285714285</v>
      </c>
      <c r="W19" s="73"/>
    </row>
    <row r="20" spans="2:23" ht="13.5" customHeight="1" thickBot="1">
      <c r="B20" s="23">
        <v>14</v>
      </c>
      <c r="C20" s="24" t="s">
        <v>85</v>
      </c>
      <c r="D20" s="24" t="s">
        <v>124</v>
      </c>
      <c r="E20" s="25"/>
      <c r="F20" s="26"/>
      <c r="G20" s="25"/>
      <c r="H20" s="25" t="s">
        <v>86</v>
      </c>
      <c r="I20" s="23" t="s">
        <v>88</v>
      </c>
      <c r="J20" s="23" t="s">
        <v>89</v>
      </c>
      <c r="K20" s="21" t="str">
        <f t="shared" si="2"/>
        <v>BA</v>
      </c>
      <c r="L20" s="62"/>
      <c r="M20" s="26"/>
      <c r="N20" s="63"/>
      <c r="Q20" s="76"/>
      <c r="R20" s="77"/>
      <c r="S20" s="78"/>
      <c r="T20" s="79"/>
      <c r="U20" s="79"/>
      <c r="V20" s="79"/>
      <c r="W20" s="80"/>
    </row>
    <row r="21" spans="2:23">
      <c r="B21" s="23">
        <v>15</v>
      </c>
      <c r="C21" s="24" t="s">
        <v>85</v>
      </c>
      <c r="D21" s="24" t="s">
        <v>125</v>
      </c>
      <c r="E21" s="25"/>
      <c r="F21" s="26"/>
      <c r="G21" s="25"/>
      <c r="H21" s="25" t="s">
        <v>86</v>
      </c>
      <c r="I21" s="23" t="s">
        <v>87</v>
      </c>
      <c r="J21" s="23" t="s">
        <v>89</v>
      </c>
      <c r="K21" s="67" t="str">
        <f t="shared" si="2"/>
        <v>MA</v>
      </c>
      <c r="L21" s="62"/>
      <c r="M21" s="26" t="s">
        <v>88</v>
      </c>
      <c r="N21" s="63"/>
    </row>
    <row r="22" spans="2:23">
      <c r="B22" s="23">
        <v>16</v>
      </c>
      <c r="C22" s="24" t="s">
        <v>85</v>
      </c>
      <c r="D22" s="24" t="s">
        <v>121</v>
      </c>
      <c r="E22" s="25"/>
      <c r="F22" s="26"/>
      <c r="G22" s="25"/>
      <c r="H22" s="25" t="s">
        <v>86</v>
      </c>
      <c r="I22" s="23" t="s">
        <v>87</v>
      </c>
      <c r="J22" s="23" t="s">
        <v>89</v>
      </c>
      <c r="K22" s="67" t="str">
        <f t="shared" si="2"/>
        <v>MA</v>
      </c>
      <c r="L22" s="62"/>
      <c r="M22" s="26" t="s">
        <v>87</v>
      </c>
      <c r="N22" s="63"/>
    </row>
    <row r="23" spans="2:23">
      <c r="B23" s="23">
        <v>17</v>
      </c>
      <c r="C23" s="24" t="s">
        <v>85</v>
      </c>
      <c r="D23" s="24" t="s">
        <v>124</v>
      </c>
      <c r="E23" s="25"/>
      <c r="F23" s="26"/>
      <c r="G23" s="25"/>
      <c r="H23" s="25" t="s">
        <v>86</v>
      </c>
      <c r="I23" s="23" t="s">
        <v>88</v>
      </c>
      <c r="J23" s="23" t="s">
        <v>89</v>
      </c>
      <c r="K23" s="21" t="str">
        <f t="shared" si="2"/>
        <v>BA</v>
      </c>
      <c r="L23" s="64"/>
      <c r="M23" s="26"/>
      <c r="N23" s="63"/>
    </row>
    <row r="24" spans="2:23">
      <c r="B24" s="23">
        <v>18</v>
      </c>
      <c r="C24" s="24" t="s">
        <v>85</v>
      </c>
      <c r="D24" s="24" t="s">
        <v>121</v>
      </c>
      <c r="E24" s="25"/>
      <c r="F24" s="26"/>
      <c r="G24" s="25"/>
      <c r="H24" s="25" t="s">
        <v>91</v>
      </c>
      <c r="I24" s="23" t="s">
        <v>87</v>
      </c>
      <c r="J24" s="23" t="s">
        <v>89</v>
      </c>
      <c r="K24" s="67" t="str">
        <f t="shared" si="2"/>
        <v>MA</v>
      </c>
      <c r="L24" s="62"/>
      <c r="M24" s="26" t="s">
        <v>87</v>
      </c>
      <c r="N24" s="63"/>
    </row>
    <row r="25" spans="2:23">
      <c r="B25" s="23">
        <v>19</v>
      </c>
      <c r="C25" s="24" t="s">
        <v>85</v>
      </c>
      <c r="D25" s="24" t="s">
        <v>124</v>
      </c>
      <c r="E25" s="25"/>
      <c r="F25" s="26"/>
      <c r="G25" s="25"/>
      <c r="H25" s="25" t="s">
        <v>91</v>
      </c>
      <c r="I25" s="23" t="s">
        <v>87</v>
      </c>
      <c r="J25" s="23" t="s">
        <v>89</v>
      </c>
      <c r="K25" s="67" t="str">
        <f t="shared" si="2"/>
        <v>MA</v>
      </c>
      <c r="L25" s="62"/>
      <c r="M25" s="26" t="s">
        <v>87</v>
      </c>
      <c r="N25" s="63"/>
    </row>
    <row r="26" spans="2:23">
      <c r="B26" s="23">
        <v>20</v>
      </c>
      <c r="C26" s="24" t="s">
        <v>94</v>
      </c>
      <c r="D26" s="24" t="s">
        <v>125</v>
      </c>
      <c r="E26" s="25"/>
      <c r="F26" s="26"/>
      <c r="G26" s="25"/>
      <c r="H26" s="25" t="s">
        <v>90</v>
      </c>
      <c r="I26" s="23" t="s">
        <v>88</v>
      </c>
      <c r="J26" s="23" t="s">
        <v>88</v>
      </c>
      <c r="K26" s="21" t="str">
        <f t="shared" si="2"/>
        <v>BB</v>
      </c>
      <c r="L26" s="64"/>
      <c r="M26" s="26"/>
      <c r="N26" s="63"/>
    </row>
    <row r="27" spans="2:23">
      <c r="B27" s="23">
        <v>21</v>
      </c>
      <c r="C27" s="24" t="s">
        <v>94</v>
      </c>
      <c r="D27" s="24" t="s">
        <v>121</v>
      </c>
      <c r="E27" s="25"/>
      <c r="F27" s="26"/>
      <c r="G27" s="25"/>
      <c r="H27" s="25" t="s">
        <v>86</v>
      </c>
      <c r="I27" s="23" t="s">
        <v>88</v>
      </c>
      <c r="J27" s="23" t="s">
        <v>89</v>
      </c>
      <c r="K27" s="21" t="str">
        <f t="shared" si="2"/>
        <v>BA</v>
      </c>
      <c r="L27" s="64"/>
      <c r="M27" s="26"/>
      <c r="N27" s="63"/>
    </row>
    <row r="28" spans="2:23">
      <c r="O28" s="200"/>
      <c r="P28" s="200"/>
      <c r="Q28" s="200"/>
      <c r="R28" s="200"/>
      <c r="S28" s="200"/>
    </row>
    <row r="31" spans="2:23">
      <c r="C31" s="102" t="s">
        <v>75</v>
      </c>
      <c r="D31" s="102" t="s">
        <v>76</v>
      </c>
      <c r="E31" s="102" t="s">
        <v>77</v>
      </c>
      <c r="F31" s="102" t="s">
        <v>119</v>
      </c>
      <c r="G31" s="102" t="s">
        <v>95</v>
      </c>
    </row>
    <row r="32" spans="2:23">
      <c r="C32" s="24" t="s">
        <v>85</v>
      </c>
      <c r="D32" s="24" t="s">
        <v>121</v>
      </c>
      <c r="E32" s="25" t="s">
        <v>96</v>
      </c>
      <c r="F32" s="24" t="s">
        <v>128</v>
      </c>
      <c r="G32" s="32"/>
    </row>
    <row r="33" spans="3:7">
      <c r="C33" s="24" t="s">
        <v>85</v>
      </c>
      <c r="D33" s="24" t="s">
        <v>124</v>
      </c>
      <c r="E33" s="25" t="s">
        <v>97</v>
      </c>
      <c r="F33" s="24" t="s">
        <v>129</v>
      </c>
      <c r="G33" s="32"/>
    </row>
    <row r="34" spans="3:7">
      <c r="C34" s="24" t="s">
        <v>98</v>
      </c>
      <c r="D34" s="24" t="s">
        <v>125</v>
      </c>
      <c r="E34" s="25" t="s">
        <v>99</v>
      </c>
      <c r="F34" s="24" t="s">
        <v>130</v>
      </c>
      <c r="G34" s="32"/>
    </row>
    <row r="35" spans="3:7" ht="25.5">
      <c r="C35" s="24" t="s">
        <v>85</v>
      </c>
      <c r="D35" s="24" t="s">
        <v>121</v>
      </c>
      <c r="E35" s="25" t="s">
        <v>100</v>
      </c>
      <c r="F35" s="24" t="s">
        <v>131</v>
      </c>
      <c r="G35" s="32"/>
    </row>
    <row r="36" spans="3:7">
      <c r="C36" s="24" t="s">
        <v>85</v>
      </c>
      <c r="D36" s="24" t="s">
        <v>124</v>
      </c>
      <c r="E36" s="25" t="s">
        <v>101</v>
      </c>
      <c r="F36" s="24" t="s">
        <v>132</v>
      </c>
      <c r="G36" s="32"/>
    </row>
    <row r="37" spans="3:7" ht="38.25">
      <c r="C37" s="24" t="s">
        <v>102</v>
      </c>
      <c r="D37" s="24" t="s">
        <v>125</v>
      </c>
      <c r="E37" s="25" t="s">
        <v>103</v>
      </c>
      <c r="F37" s="24" t="s">
        <v>133</v>
      </c>
      <c r="G37" s="32"/>
    </row>
    <row r="38" spans="3:7" ht="25.5">
      <c r="C38" s="24" t="s">
        <v>104</v>
      </c>
      <c r="D38" s="24" t="s">
        <v>121</v>
      </c>
      <c r="E38" s="25" t="s">
        <v>105</v>
      </c>
      <c r="F38" s="24" t="s">
        <v>130</v>
      </c>
      <c r="G38" s="32"/>
    </row>
    <row r="39" spans="3:7" ht="25.5">
      <c r="C39" s="24" t="s">
        <v>85</v>
      </c>
      <c r="D39" s="24" t="s">
        <v>124</v>
      </c>
      <c r="E39" s="25" t="s">
        <v>106</v>
      </c>
      <c r="F39" s="24" t="s">
        <v>134</v>
      </c>
      <c r="G39" s="32"/>
    </row>
    <row r="40" spans="3:7" ht="25.5">
      <c r="C40" s="24" t="s">
        <v>104</v>
      </c>
      <c r="D40" s="24" t="s">
        <v>125</v>
      </c>
      <c r="E40" s="25" t="s">
        <v>107</v>
      </c>
      <c r="F40" s="24" t="s">
        <v>135</v>
      </c>
      <c r="G40" s="32"/>
    </row>
    <row r="41" spans="3:7" ht="38.25">
      <c r="C41" s="24" t="s">
        <v>104</v>
      </c>
      <c r="D41" s="24" t="s">
        <v>121</v>
      </c>
      <c r="E41" s="25" t="s">
        <v>108</v>
      </c>
      <c r="F41" s="24" t="s">
        <v>136</v>
      </c>
      <c r="G41" s="32"/>
    </row>
    <row r="42" spans="3:7">
      <c r="C42" s="33" t="s">
        <v>85</v>
      </c>
      <c r="D42" s="24" t="s">
        <v>124</v>
      </c>
      <c r="E42" s="32" t="s">
        <v>109</v>
      </c>
      <c r="F42" s="33"/>
      <c r="G42" s="32"/>
    </row>
    <row r="43" spans="3:7" ht="51">
      <c r="C43" s="33" t="s">
        <v>85</v>
      </c>
      <c r="D43" s="24" t="s">
        <v>125</v>
      </c>
      <c r="E43" s="32" t="s">
        <v>110</v>
      </c>
      <c r="F43" s="33"/>
      <c r="G43" s="32"/>
    </row>
    <row r="44" spans="3:7" ht="38.25">
      <c r="C44" s="33" t="s">
        <v>104</v>
      </c>
      <c r="D44" s="24" t="s">
        <v>121</v>
      </c>
      <c r="E44" s="32" t="s">
        <v>111</v>
      </c>
      <c r="F44" s="33"/>
      <c r="G44" s="32"/>
    </row>
    <row r="45" spans="3:7" ht="38.25">
      <c r="C45" s="33" t="s">
        <v>85</v>
      </c>
      <c r="D45" s="24" t="s">
        <v>124</v>
      </c>
      <c r="E45" s="25" t="s">
        <v>112</v>
      </c>
      <c r="F45" s="33"/>
      <c r="G45" s="32"/>
    </row>
    <row r="46" spans="3:7" ht="38.25">
      <c r="C46" s="33" t="s">
        <v>85</v>
      </c>
      <c r="D46" s="24" t="s">
        <v>125</v>
      </c>
      <c r="E46" s="25" t="s">
        <v>113</v>
      </c>
      <c r="F46" s="33"/>
      <c r="G46" s="32"/>
    </row>
    <row r="47" spans="3:7" ht="25.5">
      <c r="C47" s="33" t="s">
        <v>104</v>
      </c>
      <c r="D47" s="24" t="s">
        <v>121</v>
      </c>
      <c r="E47" s="32" t="s">
        <v>114</v>
      </c>
      <c r="F47" s="33"/>
      <c r="G47" s="32"/>
    </row>
    <row r="48" spans="3:7">
      <c r="C48" s="33" t="s">
        <v>85</v>
      </c>
      <c r="D48" s="24" t="s">
        <v>124</v>
      </c>
      <c r="E48" s="32" t="s">
        <v>115</v>
      </c>
      <c r="F48" s="33"/>
      <c r="G48" s="32"/>
    </row>
    <row r="50" spans="1:24" ht="12.75" customHeight="1">
      <c r="A50" s="194"/>
      <c r="B50" s="194"/>
      <c r="C50" s="194"/>
      <c r="D50" s="194"/>
      <c r="E50" s="194"/>
      <c r="F50" s="194"/>
      <c r="G50" s="194"/>
      <c r="V50" s="131" t="s">
        <v>137</v>
      </c>
      <c r="W50" s="131"/>
      <c r="X50" s="95"/>
    </row>
  </sheetData>
  <mergeCells count="27">
    <mergeCell ref="D3:M3"/>
    <mergeCell ref="D2:M2"/>
    <mergeCell ref="E4:F4"/>
    <mergeCell ref="G4:H4"/>
    <mergeCell ref="I4:K4"/>
    <mergeCell ref="V50:W50"/>
    <mergeCell ref="A50:G50"/>
    <mergeCell ref="B2:C4"/>
    <mergeCell ref="T7:T8"/>
    <mergeCell ref="U7:U8"/>
    <mergeCell ref="V7:V8"/>
    <mergeCell ref="S9:S10"/>
    <mergeCell ref="R7:R13"/>
    <mergeCell ref="O28:S28"/>
    <mergeCell ref="T14:V14"/>
    <mergeCell ref="T17:U17"/>
    <mergeCell ref="T18:U18"/>
    <mergeCell ref="T19:U19"/>
    <mergeCell ref="S7:S8"/>
    <mergeCell ref="R2:V4"/>
    <mergeCell ref="S11:S12"/>
    <mergeCell ref="T9:T10"/>
    <mergeCell ref="U9:U10"/>
    <mergeCell ref="V9:V10"/>
    <mergeCell ref="T11:T12"/>
    <mergeCell ref="U11:U12"/>
    <mergeCell ref="V11:V12"/>
  </mergeCells>
  <conditionalFormatting sqref="K7:K15">
    <cfRule type="containsText" dxfId="26" priority="19" operator="containsText" text="AM">
      <formula>NOT(ISERROR(SEARCH("AM",K7)))</formula>
    </cfRule>
    <cfRule type="containsText" dxfId="25" priority="20" operator="containsText" text="AA">
      <formula>NOT(ISERROR(SEARCH("AA",K7)))</formula>
    </cfRule>
    <cfRule type="containsText" dxfId="24" priority="21" operator="containsText" text="MA">
      <formula>NOT(ISERROR(SEARCH("MA",K7)))</formula>
    </cfRule>
    <cfRule type="containsText" dxfId="23" priority="22" operator="containsText" text="AM">
      <formula>NOT(ISERROR(SEARCH("AM",K7)))</formula>
    </cfRule>
    <cfRule type="containsText" dxfId="22" priority="23" operator="containsText" text="MM">
      <formula>NOT(ISERROR(SEARCH("MM",K7)))</formula>
    </cfRule>
    <cfRule type="containsText" dxfId="21" priority="24" operator="containsText" text="BA">
      <formula>NOT(ISERROR(SEARCH("BA",K7)))</formula>
    </cfRule>
    <cfRule type="containsText" dxfId="20" priority="25" operator="containsText" text="BM">
      <formula>NOT(ISERROR(SEARCH("BM",K7)))</formula>
    </cfRule>
    <cfRule type="containsText" dxfId="19" priority="26" operator="containsText" text="MB">
      <formula>NOT(ISERROR(SEARCH("MB",K7)))</formula>
    </cfRule>
    <cfRule type="containsText" dxfId="18" priority="27" operator="containsText" text="BB">
      <formula>NOT(ISERROR(SEARCH("BB",K7)))</formula>
    </cfRule>
  </conditionalFormatting>
  <conditionalFormatting sqref="K9:K13">
    <cfRule type="containsText" dxfId="17" priority="10" operator="containsText" text="AM">
      <formula>NOT(ISERROR(SEARCH("AM",K9)))</formula>
    </cfRule>
    <cfRule type="containsText" dxfId="16" priority="11" operator="containsText" text="AA">
      <formula>NOT(ISERROR(SEARCH("AA",K9)))</formula>
    </cfRule>
    <cfRule type="containsText" dxfId="15" priority="12" operator="containsText" text="MA">
      <formula>NOT(ISERROR(SEARCH("MA",K9)))</formula>
    </cfRule>
    <cfRule type="containsText" dxfId="14" priority="13" operator="containsText" text="AM">
      <formula>NOT(ISERROR(SEARCH("AM",K9)))</formula>
    </cfRule>
    <cfRule type="containsText" dxfId="13" priority="14" operator="containsText" text="MM">
      <formula>NOT(ISERROR(SEARCH("MM",K9)))</formula>
    </cfRule>
    <cfRule type="containsText" dxfId="12" priority="15" operator="containsText" text="BA">
      <formula>NOT(ISERROR(SEARCH("BA",K9)))</formula>
    </cfRule>
    <cfRule type="containsText" dxfId="11" priority="16" operator="containsText" text="BM">
      <formula>NOT(ISERROR(SEARCH("BM",K9)))</formula>
    </cfRule>
    <cfRule type="containsText" dxfId="10" priority="17" operator="containsText" text="MB">
      <formula>NOT(ISERROR(SEARCH("MB",K9)))</formula>
    </cfRule>
    <cfRule type="containsText" dxfId="9" priority="18" operator="containsText" text="BB">
      <formula>NOT(ISERROR(SEARCH("BB",K9)))</formula>
    </cfRule>
  </conditionalFormatting>
  <conditionalFormatting sqref="K15:K27">
    <cfRule type="containsText" dxfId="8" priority="1" operator="containsText" text="AM">
      <formula>NOT(ISERROR(SEARCH("AM",K15)))</formula>
    </cfRule>
    <cfRule type="containsText" dxfId="7" priority="2" operator="containsText" text="AA">
      <formula>NOT(ISERROR(SEARCH("AA",K15)))</formula>
    </cfRule>
    <cfRule type="containsText" dxfId="6" priority="3" operator="containsText" text="MA">
      <formula>NOT(ISERROR(SEARCH("MA",K15)))</formula>
    </cfRule>
    <cfRule type="containsText" dxfId="5" priority="4" operator="containsText" text="AM">
      <formula>NOT(ISERROR(SEARCH("AM",K15)))</formula>
    </cfRule>
    <cfRule type="containsText" dxfId="4" priority="5" operator="containsText" text="MM">
      <formula>NOT(ISERROR(SEARCH("MM",K15)))</formula>
    </cfRule>
    <cfRule type="containsText" dxfId="3" priority="6" operator="containsText" text="BA">
      <formula>NOT(ISERROR(SEARCH("BA",K15)))</formula>
    </cfRule>
    <cfRule type="containsText" dxfId="2" priority="7" operator="containsText" text="BM">
      <formula>NOT(ISERROR(SEARCH("BM",K15)))</formula>
    </cfRule>
    <cfRule type="containsText" dxfId="1" priority="8" operator="containsText" text="MB">
      <formula>NOT(ISERROR(SEARCH("MB",K15)))</formula>
    </cfRule>
    <cfRule type="containsText" dxfId="0" priority="9" operator="containsText" text="BB">
      <formula>NOT(ISERROR(SEARCH("BB",K15)))</formula>
    </cfRule>
  </conditionalFormatting>
  <dataValidations count="3">
    <dataValidation type="list" allowBlank="1" showInputMessage="1" showErrorMessage="1" sqref="I7:J13 I18:J27" xr:uid="{00000000-0002-0000-0200-000000000000}">
      <formula1>"Alto,Medio,Bajo"</formula1>
    </dataValidation>
    <dataValidation type="list" allowBlank="1" showInputMessage="1" showErrorMessage="1" sqref="H7:H27" xr:uid="{00000000-0002-0000-0200-000001000000}">
      <formula1>"ACEPTAR,EVITAR,MITIGAR,PROTEGER,PREVENIR,RETENER,TRANSFERIR"</formula1>
    </dataValidation>
    <dataValidation type="list" allowBlank="1" showInputMessage="1" showErrorMessage="1" sqref="C32:D48 D7:D27" xr:uid="{00000000-0002-0000-0200-000002000000}">
      <formula1>$U$17:$U$19</formula1>
    </dataValidation>
  </dataValidations>
  <pageMargins left="0.7" right="0.7" top="0.75" bottom="0.75" header="0.3" footer="0.3"/>
  <pageSetup scale="33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7"/>
  <sheetViews>
    <sheetView view="pageBreakPreview" zoomScale="80" zoomScaleNormal="80" zoomScaleSheetLayoutView="80" workbookViewId="0">
      <selection activeCell="K4" sqref="K4:L4"/>
    </sheetView>
  </sheetViews>
  <sheetFormatPr baseColWidth="10" defaultColWidth="9.140625" defaultRowHeight="12.75"/>
  <cols>
    <col min="1" max="1" width="6.140625" style="81" customWidth="1"/>
    <col min="2" max="2" width="8.7109375" style="81" bestFit="1" customWidth="1"/>
    <col min="3" max="3" width="15.85546875" style="81" customWidth="1"/>
    <col min="4" max="4" width="19.85546875" style="81" customWidth="1"/>
    <col min="5" max="5" width="12.5703125" style="81" customWidth="1"/>
    <col min="6" max="6" width="18.28515625" style="81" bestFit="1" customWidth="1"/>
    <col min="7" max="7" width="23.85546875" style="81" bestFit="1" customWidth="1"/>
    <col min="8" max="8" width="18.42578125" style="81" customWidth="1"/>
    <col min="9" max="9" width="21.7109375" style="81" bestFit="1" customWidth="1"/>
    <col min="10" max="10" width="23.85546875" style="81" bestFit="1" customWidth="1"/>
    <col min="11" max="11" width="19.7109375" style="81" bestFit="1" customWidth="1"/>
    <col min="12" max="12" width="15.5703125" style="81" bestFit="1" customWidth="1"/>
    <col min="13" max="13" width="22" style="81" bestFit="1" customWidth="1"/>
    <col min="14" max="14" width="20.28515625" style="81" bestFit="1" customWidth="1"/>
    <col min="15" max="15" width="21.140625" style="81" customWidth="1"/>
    <col min="16" max="16384" width="9.140625" style="81"/>
  </cols>
  <sheetData>
    <row r="1" spans="1:15" ht="12" customHeight="1"/>
    <row r="2" spans="1:15" ht="21" customHeight="1">
      <c r="A2" s="220"/>
      <c r="B2" s="220"/>
      <c r="C2" s="220"/>
      <c r="D2" s="220"/>
      <c r="E2" s="223" t="s">
        <v>0</v>
      </c>
      <c r="F2" s="224"/>
      <c r="G2" s="224"/>
      <c r="H2" s="224"/>
      <c r="I2" s="224"/>
      <c r="J2" s="224"/>
      <c r="K2" s="224"/>
      <c r="L2" s="224"/>
      <c r="M2" s="224"/>
      <c r="N2" s="224"/>
      <c r="O2" s="225"/>
    </row>
    <row r="3" spans="1:15" ht="21" customHeight="1">
      <c r="A3" s="220"/>
      <c r="B3" s="220"/>
      <c r="C3" s="220"/>
      <c r="D3" s="220"/>
      <c r="E3" s="124" t="s">
        <v>138</v>
      </c>
      <c r="F3" s="125"/>
      <c r="G3" s="125"/>
      <c r="H3" s="125"/>
      <c r="I3" s="125"/>
      <c r="J3" s="125"/>
      <c r="K3" s="125"/>
      <c r="L3" s="125"/>
      <c r="M3" s="125"/>
      <c r="N3" s="125"/>
      <c r="O3" s="126"/>
    </row>
    <row r="4" spans="1:15" ht="15" customHeight="1">
      <c r="A4" s="220"/>
      <c r="B4" s="220"/>
      <c r="C4" s="220"/>
      <c r="D4" s="220"/>
      <c r="E4" s="221" t="s">
        <v>2</v>
      </c>
      <c r="F4" s="221"/>
      <c r="G4" s="243" t="s">
        <v>3</v>
      </c>
      <c r="H4" s="243"/>
      <c r="I4" s="129" t="s">
        <v>4</v>
      </c>
      <c r="J4" s="129"/>
      <c r="K4" s="243">
        <v>0</v>
      </c>
      <c r="L4" s="243"/>
      <c r="M4" s="128" t="s">
        <v>5</v>
      </c>
      <c r="N4" s="222"/>
      <c r="O4" s="110">
        <v>46185</v>
      </c>
    </row>
    <row r="6" spans="1:15" s="84" customFormat="1" ht="39.75" customHeight="1">
      <c r="A6" s="105" t="s">
        <v>139</v>
      </c>
      <c r="B6" s="105" t="s">
        <v>140</v>
      </c>
      <c r="C6" s="105" t="s">
        <v>141</v>
      </c>
      <c r="D6" s="105" t="s">
        <v>142</v>
      </c>
      <c r="E6" s="105" t="s">
        <v>143</v>
      </c>
      <c r="F6" s="105" t="s">
        <v>144</v>
      </c>
      <c r="G6" s="105" t="s">
        <v>145</v>
      </c>
      <c r="H6" s="105" t="s">
        <v>146</v>
      </c>
      <c r="I6" s="105" t="s">
        <v>147</v>
      </c>
      <c r="J6" s="105" t="s">
        <v>148</v>
      </c>
      <c r="K6" s="105" t="s">
        <v>149</v>
      </c>
      <c r="L6" s="105" t="s">
        <v>150</v>
      </c>
      <c r="M6" s="105" t="s">
        <v>151</v>
      </c>
      <c r="N6" s="105" t="s">
        <v>152</v>
      </c>
      <c r="O6" s="105" t="s">
        <v>153</v>
      </c>
    </row>
    <row r="7" spans="1:15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</row>
    <row r="8" spans="1:15">
      <c r="A8" s="89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5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</row>
    <row r="10" spans="1:15">
      <c r="A10" s="89"/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1:15">
      <c r="A11" s="89"/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</row>
    <row r="12" spans="1:1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3" spans="1:15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</row>
    <row r="14" spans="1:15">
      <c r="A14" s="89"/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5">
      <c r="A15" s="89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</row>
    <row r="16" spans="1:15">
      <c r="A16" s="89"/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1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</row>
    <row r="18" spans="1:15">
      <c r="A18" s="89"/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pans="1:1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pans="1:15">
      <c r="A20" s="89"/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</row>
    <row r="21" spans="1:15">
      <c r="A21" s="89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</row>
    <row r="22" spans="1:15">
      <c r="A22" s="89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</row>
    <row r="23" spans="1:15">
      <c r="A23" s="89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</row>
    <row r="24" spans="1:15">
      <c r="A24" s="89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</row>
    <row r="25" spans="1:1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</row>
    <row r="26" spans="1:1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</row>
    <row r="27" spans="1:15">
      <c r="A27" s="8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</row>
    <row r="28" spans="1:15">
      <c r="A28" s="8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</row>
    <row r="29" spans="1:15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</row>
    <row r="30" spans="1:1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</row>
    <row r="31" spans="1:15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</row>
    <row r="32" spans="1:15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</row>
    <row r="33" spans="1:1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</row>
    <row r="34" spans="1:15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</row>
    <row r="35" spans="1:15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</row>
    <row r="36" spans="1:15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</row>
    <row r="39" spans="1:15">
      <c r="A39" s="226" t="s">
        <v>68</v>
      </c>
      <c r="B39" s="227"/>
      <c r="C39" s="227"/>
      <c r="D39" s="227"/>
      <c r="E39" s="227"/>
      <c r="F39" s="227"/>
      <c r="G39" s="228"/>
    </row>
    <row r="40" spans="1:15">
      <c r="A40" s="60" t="s">
        <v>69</v>
      </c>
      <c r="B40" s="60" t="s">
        <v>70</v>
      </c>
      <c r="C40" s="143" t="s">
        <v>71</v>
      </c>
      <c r="D40" s="143"/>
      <c r="E40" s="143"/>
      <c r="F40" s="218" t="s">
        <v>154</v>
      </c>
      <c r="G40" s="219"/>
    </row>
    <row r="41" spans="1:15">
      <c r="A41" s="35"/>
      <c r="B41" s="36"/>
      <c r="C41" s="137"/>
      <c r="D41" s="137"/>
      <c r="E41" s="137"/>
      <c r="F41" s="216"/>
      <c r="G41" s="217"/>
    </row>
    <row r="42" spans="1:15">
      <c r="A42" s="36"/>
      <c r="B42" s="36"/>
      <c r="C42" s="137"/>
      <c r="D42" s="137"/>
      <c r="E42" s="137"/>
      <c r="F42" s="216"/>
      <c r="G42" s="217"/>
    </row>
    <row r="43" spans="1:15">
      <c r="A43" s="36"/>
      <c r="B43" s="36"/>
      <c r="C43" s="137"/>
      <c r="D43" s="137"/>
      <c r="E43" s="137"/>
      <c r="F43" s="216"/>
      <c r="G43" s="217"/>
    </row>
    <row r="44" spans="1:15">
      <c r="A44" s="36"/>
      <c r="B44" s="36"/>
      <c r="C44" s="137"/>
      <c r="D44" s="137"/>
      <c r="E44" s="137"/>
      <c r="F44" s="216"/>
      <c r="G44" s="217"/>
    </row>
    <row r="45" spans="1:15">
      <c r="A45" s="36"/>
      <c r="B45" s="36"/>
      <c r="C45" s="137"/>
      <c r="D45" s="137"/>
      <c r="E45" s="137"/>
      <c r="F45" s="216"/>
      <c r="G45" s="217"/>
    </row>
    <row r="47" spans="1:15">
      <c r="A47" s="194"/>
      <c r="B47" s="194"/>
      <c r="C47" s="194"/>
      <c r="D47" s="194"/>
      <c r="E47" s="194"/>
      <c r="F47" s="194"/>
      <c r="O47" s="97" t="s">
        <v>155</v>
      </c>
    </row>
  </sheetData>
  <mergeCells count="22">
    <mergeCell ref="A47:F47"/>
    <mergeCell ref="C40:E40"/>
    <mergeCell ref="C41:E41"/>
    <mergeCell ref="E3:O3"/>
    <mergeCell ref="A2:D4"/>
    <mergeCell ref="E4:F4"/>
    <mergeCell ref="G4:H4"/>
    <mergeCell ref="I4:J4"/>
    <mergeCell ref="K4:L4"/>
    <mergeCell ref="M4:N4"/>
    <mergeCell ref="E2:O2"/>
    <mergeCell ref="A39:G39"/>
    <mergeCell ref="C42:E42"/>
    <mergeCell ref="C43:E43"/>
    <mergeCell ref="C44:E44"/>
    <mergeCell ref="C45:E45"/>
    <mergeCell ref="F45:G45"/>
    <mergeCell ref="F40:G40"/>
    <mergeCell ref="F41:G41"/>
    <mergeCell ref="F42:G42"/>
    <mergeCell ref="F43:G43"/>
    <mergeCell ref="F44:G44"/>
  </mergeCells>
  <pageMargins left="0.7" right="0.7" top="0.75" bottom="0.75" header="0.3" footer="0.3"/>
  <pageSetup paperSize="5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7"/>
  <sheetViews>
    <sheetView view="pageBreakPreview" zoomScale="70" zoomScaleNormal="70" zoomScaleSheetLayoutView="70" workbookViewId="0">
      <selection activeCell="G18" sqref="G18"/>
    </sheetView>
  </sheetViews>
  <sheetFormatPr baseColWidth="10" defaultColWidth="9.140625" defaultRowHeight="12.75"/>
  <cols>
    <col min="1" max="1" width="19" style="81" customWidth="1"/>
    <col min="2" max="2" width="22" style="81" customWidth="1"/>
    <col min="3" max="3" width="24.7109375" style="81" customWidth="1"/>
    <col min="4" max="4" width="13.42578125" style="81" customWidth="1"/>
    <col min="5" max="5" width="13.7109375" style="81" customWidth="1"/>
    <col min="6" max="6" width="13.28515625" style="81" customWidth="1"/>
    <col min="7" max="7" width="34.42578125" style="81" customWidth="1"/>
    <col min="8" max="8" width="24.7109375" style="81" customWidth="1"/>
    <col min="9" max="9" width="26.28515625" style="81" customWidth="1"/>
    <col min="10" max="10" width="17.85546875" style="81" customWidth="1"/>
    <col min="11" max="11" width="16.85546875" style="81" customWidth="1"/>
    <col min="12" max="12" width="23.5703125" style="81" customWidth="1"/>
    <col min="13" max="13" width="28.7109375" style="81" customWidth="1"/>
    <col min="14" max="16384" width="9.140625" style="81"/>
  </cols>
  <sheetData>
    <row r="2" spans="1:13" ht="17.25" customHeight="1">
      <c r="A2" s="115"/>
      <c r="B2" s="116"/>
      <c r="C2" s="121" t="s">
        <v>0</v>
      </c>
      <c r="D2" s="122"/>
      <c r="E2" s="122"/>
      <c r="F2" s="122"/>
      <c r="G2" s="122"/>
      <c r="H2" s="122"/>
      <c r="I2" s="122"/>
      <c r="J2" s="122"/>
      <c r="K2" s="122"/>
      <c r="L2" s="122"/>
      <c r="M2" s="123"/>
    </row>
    <row r="3" spans="1:13" ht="17.25" customHeight="1">
      <c r="A3" s="117"/>
      <c r="B3" s="118"/>
      <c r="C3" s="124" t="s">
        <v>156</v>
      </c>
      <c r="D3" s="125"/>
      <c r="E3" s="125"/>
      <c r="F3" s="125"/>
      <c r="G3" s="125"/>
      <c r="H3" s="125"/>
      <c r="I3" s="125"/>
      <c r="J3" s="125"/>
      <c r="K3" s="125"/>
      <c r="L3" s="125"/>
      <c r="M3" s="126"/>
    </row>
    <row r="4" spans="1:13" ht="12.75" customHeight="1">
      <c r="A4" s="119"/>
      <c r="B4" s="120"/>
      <c r="C4" s="127" t="s">
        <v>2</v>
      </c>
      <c r="D4" s="128"/>
      <c r="E4" s="243" t="s">
        <v>3</v>
      </c>
      <c r="F4" s="243"/>
      <c r="G4" s="106" t="s">
        <v>4</v>
      </c>
      <c r="H4" s="243">
        <v>0</v>
      </c>
      <c r="I4" s="243"/>
      <c r="J4" s="129" t="s">
        <v>5</v>
      </c>
      <c r="K4" s="129"/>
      <c r="L4" s="244">
        <v>46185</v>
      </c>
      <c r="M4" s="245"/>
    </row>
    <row r="7" spans="1:13" ht="15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3"/>
    </row>
    <row r="8" spans="1:13" s="84" customFormat="1" ht="27" customHeight="1">
      <c r="A8" s="114" t="s">
        <v>157</v>
      </c>
      <c r="B8" s="114"/>
      <c r="C8" s="114"/>
      <c r="D8" s="114"/>
      <c r="E8" s="114"/>
      <c r="F8" s="114"/>
      <c r="G8" s="90" t="s">
        <v>158</v>
      </c>
      <c r="H8" s="111" t="s">
        <v>159</v>
      </c>
      <c r="I8" s="112"/>
      <c r="J8" s="112"/>
      <c r="K8" s="112"/>
      <c r="L8" s="113"/>
      <c r="M8" s="92" t="s">
        <v>160</v>
      </c>
    </row>
    <row r="9" spans="1:13" s="84" customFormat="1" ht="45">
      <c r="A9" s="107" t="s">
        <v>161</v>
      </c>
      <c r="B9" s="107" t="s">
        <v>162</v>
      </c>
      <c r="C9" s="107" t="s">
        <v>163</v>
      </c>
      <c r="D9" s="107" t="s">
        <v>164</v>
      </c>
      <c r="E9" s="107" t="s">
        <v>165</v>
      </c>
      <c r="F9" s="107" t="s">
        <v>166</v>
      </c>
      <c r="G9" s="91" t="s">
        <v>167</v>
      </c>
      <c r="H9" s="107" t="s">
        <v>168</v>
      </c>
      <c r="I9" s="107" t="s">
        <v>169</v>
      </c>
      <c r="J9" s="107" t="s">
        <v>170</v>
      </c>
      <c r="K9" s="107" t="s">
        <v>171</v>
      </c>
      <c r="L9" s="108" t="s">
        <v>172</v>
      </c>
      <c r="M9" s="93"/>
    </row>
    <row r="10" spans="1:13">
      <c r="A10" s="86"/>
      <c r="B10" s="86"/>
      <c r="C10" s="86"/>
      <c r="D10" s="86"/>
      <c r="E10" s="86"/>
      <c r="F10" s="86"/>
      <c r="G10" s="87"/>
      <c r="H10" s="87"/>
      <c r="I10" s="87"/>
      <c r="J10" s="87"/>
      <c r="K10" s="87"/>
      <c r="L10" s="88"/>
      <c r="M10" s="89"/>
    </row>
    <row r="11" spans="1:13">
      <c r="A11" s="86"/>
      <c r="B11" s="86"/>
      <c r="C11" s="86"/>
      <c r="D11" s="86"/>
      <c r="E11" s="86"/>
      <c r="F11" s="86"/>
      <c r="G11" s="87"/>
      <c r="H11" s="87"/>
      <c r="I11" s="87"/>
      <c r="J11" s="87"/>
      <c r="K11" s="87"/>
      <c r="L11" s="88"/>
      <c r="M11" s="89"/>
    </row>
    <row r="12" spans="1:13">
      <c r="A12" s="86"/>
      <c r="B12" s="86"/>
      <c r="C12" s="86"/>
      <c r="D12" s="86"/>
      <c r="E12" s="86"/>
      <c r="F12" s="86"/>
      <c r="G12" s="87"/>
      <c r="H12" s="87"/>
      <c r="I12" s="87"/>
      <c r="J12" s="87"/>
      <c r="K12" s="87"/>
      <c r="L12" s="88"/>
      <c r="M12" s="89"/>
    </row>
    <row r="13" spans="1:13">
      <c r="A13" s="86"/>
      <c r="B13" s="86"/>
      <c r="C13" s="86"/>
      <c r="D13" s="86"/>
      <c r="E13" s="86"/>
      <c r="F13" s="86"/>
      <c r="G13" s="87"/>
      <c r="H13" s="87"/>
      <c r="I13" s="87"/>
      <c r="J13" s="87"/>
      <c r="K13" s="87"/>
      <c r="L13" s="88"/>
      <c r="M13" s="89"/>
    </row>
    <row r="14" spans="1:13">
      <c r="A14" s="86"/>
      <c r="B14" s="86"/>
      <c r="C14" s="86"/>
      <c r="D14" s="86"/>
      <c r="E14" s="86"/>
      <c r="F14" s="86"/>
      <c r="G14" s="87"/>
      <c r="H14" s="87"/>
      <c r="I14" s="87"/>
      <c r="J14" s="87"/>
      <c r="K14" s="87"/>
      <c r="L14" s="88"/>
      <c r="M14" s="89"/>
    </row>
    <row r="15" spans="1:13">
      <c r="A15" s="86"/>
      <c r="B15" s="86"/>
      <c r="C15" s="86"/>
      <c r="D15" s="86"/>
      <c r="E15" s="86"/>
      <c r="F15" s="86"/>
      <c r="G15" s="87"/>
      <c r="H15" s="87"/>
      <c r="I15" s="87"/>
      <c r="J15" s="87"/>
      <c r="K15" s="87"/>
      <c r="L15" s="88"/>
      <c r="M15" s="89"/>
    </row>
    <row r="16" spans="1:13">
      <c r="A16" s="86"/>
      <c r="B16" s="86"/>
      <c r="C16" s="86"/>
      <c r="D16" s="86"/>
      <c r="E16" s="86"/>
      <c r="F16" s="86"/>
      <c r="G16" s="87"/>
      <c r="H16" s="87"/>
      <c r="I16" s="87"/>
      <c r="J16" s="87"/>
      <c r="K16" s="87"/>
      <c r="L16" s="88"/>
      <c r="M16" s="89"/>
    </row>
    <row r="17" spans="1:13">
      <c r="A17" s="86"/>
      <c r="B17" s="86"/>
      <c r="C17" s="86"/>
      <c r="D17" s="86"/>
      <c r="E17" s="86"/>
      <c r="F17" s="86"/>
      <c r="G17" s="87"/>
      <c r="H17" s="87"/>
      <c r="I17" s="87"/>
      <c r="J17" s="87"/>
      <c r="K17" s="87"/>
      <c r="L17" s="88"/>
      <c r="M17" s="89"/>
    </row>
    <row r="18" spans="1:13">
      <c r="A18" s="86"/>
      <c r="B18" s="86"/>
      <c r="C18" s="86"/>
      <c r="D18" s="86"/>
      <c r="E18" s="86"/>
      <c r="F18" s="86"/>
      <c r="G18" s="87"/>
      <c r="H18" s="87"/>
      <c r="I18" s="87"/>
      <c r="J18" s="87"/>
      <c r="K18" s="87"/>
      <c r="L18" s="88"/>
      <c r="M18" s="89"/>
    </row>
    <row r="19" spans="1:13">
      <c r="A19" s="86"/>
      <c r="B19" s="86"/>
      <c r="C19" s="86"/>
      <c r="D19" s="86"/>
      <c r="E19" s="86"/>
      <c r="F19" s="86"/>
      <c r="G19" s="87"/>
      <c r="H19" s="87"/>
      <c r="I19" s="87"/>
      <c r="J19" s="87"/>
      <c r="K19" s="87"/>
      <c r="L19" s="88"/>
      <c r="M19" s="89"/>
    </row>
    <row r="20" spans="1:13">
      <c r="A20" s="86"/>
      <c r="B20" s="86"/>
      <c r="C20" s="86"/>
      <c r="D20" s="86"/>
      <c r="E20" s="86"/>
      <c r="F20" s="86"/>
      <c r="G20" s="87"/>
      <c r="H20" s="87"/>
      <c r="I20" s="87"/>
      <c r="J20" s="87"/>
      <c r="K20" s="87"/>
      <c r="L20" s="88"/>
      <c r="M20" s="89"/>
    </row>
    <row r="21" spans="1:13">
      <c r="A21" s="86"/>
      <c r="B21" s="86"/>
      <c r="C21" s="86"/>
      <c r="D21" s="86"/>
      <c r="E21" s="86"/>
      <c r="F21" s="86"/>
      <c r="G21" s="87"/>
      <c r="H21" s="87"/>
      <c r="I21" s="87"/>
      <c r="J21" s="87"/>
      <c r="K21" s="87"/>
      <c r="L21" s="88"/>
      <c r="M21" s="89"/>
    </row>
    <row r="22" spans="1:13">
      <c r="A22" s="85"/>
      <c r="B22" s="86"/>
      <c r="C22" s="86"/>
      <c r="D22" s="86"/>
      <c r="E22" s="86"/>
      <c r="F22" s="86"/>
      <c r="G22" s="87"/>
      <c r="H22" s="87"/>
      <c r="I22" s="87"/>
      <c r="J22" s="87"/>
      <c r="K22" s="87"/>
      <c r="L22" s="88"/>
      <c r="M22" s="89"/>
    </row>
    <row r="27" spans="1:13">
      <c r="A27" s="109"/>
      <c r="B27" s="109"/>
      <c r="C27" s="109"/>
      <c r="D27" s="109"/>
      <c r="E27" s="109"/>
      <c r="F27" s="109"/>
      <c r="G27" s="109"/>
      <c r="M27" s="97" t="s">
        <v>173</v>
      </c>
    </row>
  </sheetData>
  <mergeCells count="10">
    <mergeCell ref="H8:L8"/>
    <mergeCell ref="A8:F8"/>
    <mergeCell ref="A2:B4"/>
    <mergeCell ref="C2:M2"/>
    <mergeCell ref="C3:M3"/>
    <mergeCell ref="C4:D4"/>
    <mergeCell ref="E4:F4"/>
    <mergeCell ref="H4:I4"/>
    <mergeCell ref="J4:K4"/>
    <mergeCell ref="L4:M4"/>
  </mergeCells>
  <pageMargins left="0.7" right="0.7" top="0.75" bottom="0.75" header="0.3" footer="0.3"/>
  <pageSetup scale="3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22" sqref="D22"/>
    </sheetView>
  </sheetViews>
  <sheetFormatPr baseColWidth="10" defaultColWidth="11.42578125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2:I12"/>
  <sheetViews>
    <sheetView workbookViewId="0">
      <selection activeCell="D15" sqref="D15"/>
    </sheetView>
  </sheetViews>
  <sheetFormatPr baseColWidth="10" defaultColWidth="11.42578125" defaultRowHeight="12.75"/>
  <sheetData>
    <row r="2" spans="3:9">
      <c r="C2" s="1" t="s">
        <v>174</v>
      </c>
      <c r="D2" s="2" t="s">
        <v>175</v>
      </c>
      <c r="E2" s="12" t="s">
        <v>176</v>
      </c>
      <c r="G2" s="12" t="s">
        <v>177</v>
      </c>
      <c r="I2" s="1" t="s">
        <v>178</v>
      </c>
    </row>
    <row r="3" spans="3:9">
      <c r="C3" s="1" t="s">
        <v>53</v>
      </c>
      <c r="D3" s="3" t="s">
        <v>56</v>
      </c>
      <c r="E3" s="6">
        <v>0.1</v>
      </c>
      <c r="G3" s="7" t="s">
        <v>67</v>
      </c>
      <c r="I3" s="1" t="s">
        <v>179</v>
      </c>
    </row>
    <row r="4" spans="3:9">
      <c r="C4" s="1" t="s">
        <v>55</v>
      </c>
      <c r="D4" s="4" t="s">
        <v>59</v>
      </c>
      <c r="E4" s="6">
        <v>0.2</v>
      </c>
      <c r="G4" s="8" t="s">
        <v>57</v>
      </c>
      <c r="I4" s="1" t="s">
        <v>180</v>
      </c>
    </row>
    <row r="5" spans="3:9">
      <c r="D5" s="5" t="s">
        <v>62</v>
      </c>
      <c r="E5" s="6">
        <v>0.3</v>
      </c>
      <c r="G5" s="9" t="s">
        <v>60</v>
      </c>
      <c r="I5" s="1" t="s">
        <v>181</v>
      </c>
    </row>
    <row r="6" spans="3:9">
      <c r="E6" s="6">
        <v>0.4</v>
      </c>
      <c r="G6" s="10" t="s">
        <v>63</v>
      </c>
      <c r="I6" s="1" t="s">
        <v>182</v>
      </c>
    </row>
    <row r="7" spans="3:9">
      <c r="E7" s="6">
        <v>0.5</v>
      </c>
      <c r="G7" s="11" t="s">
        <v>65</v>
      </c>
      <c r="I7" s="1" t="s">
        <v>183</v>
      </c>
    </row>
    <row r="8" spans="3:9">
      <c r="E8" s="6">
        <v>0.6</v>
      </c>
    </row>
    <row r="9" spans="3:9">
      <c r="E9" s="6">
        <v>0.7</v>
      </c>
    </row>
    <row r="10" spans="3:9">
      <c r="E10" s="6">
        <v>0.8</v>
      </c>
    </row>
    <row r="11" spans="3:9">
      <c r="E11" s="6">
        <v>0.9</v>
      </c>
    </row>
    <row r="12" spans="3:9">
      <c r="E12" s="6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  <_x002f__x002f_ xmlns="a8c18c6c-cefa-4b99-b050-d33e529ecf67" xsi:nil="true"/>
    <orden xmlns="a8c18c6c-cefa-4b99-b050-d33e529ecf67"/>
  </documentManagement>
</p:properties>
</file>

<file path=customXml/itemProps1.xml><?xml version="1.0" encoding="utf-8"?>
<ds:datastoreItem xmlns:ds="http://schemas.openxmlformats.org/officeDocument/2006/customXml" ds:itemID="{1066791C-B55C-47E6-8264-F28D7A0EF6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0B2EC9-689B-4675-B26A-8BF9AD1B6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079066-1437-43EC-9DDB-98C11637B1F0}">
  <ds:schemaRefs>
    <ds:schemaRef ds:uri="http://schemas.microsoft.com/office/2006/metadata/properties"/>
    <ds:schemaRef ds:uri="http://schemas.microsoft.com/office/infopath/2007/PartnerControls"/>
    <ds:schemaRef ds:uri="dd6844ec-5394-4908-9fc7-2b61834fcc1b"/>
    <ds:schemaRef ds:uri="a8c18c6c-cefa-4b99-b050-d33e529ecf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Plan Trabajo Proyecto TI</vt:lpstr>
      <vt:lpstr>Riesgos Proyecto de TI</vt:lpstr>
      <vt:lpstr>Matriz Riesgos Proyecto TI</vt:lpstr>
      <vt:lpstr>Matriz InteresadosyComunicación</vt:lpstr>
      <vt:lpstr>Matriz de Cambios Proyecto </vt:lpstr>
      <vt:lpstr>Metodo de diligenciar</vt:lpstr>
      <vt:lpstr>Hoja3</vt:lpstr>
      <vt:lpstr>'Matriz de Cambios Proyecto '!Área_de_impresión</vt:lpstr>
      <vt:lpstr>'Matriz InteresadosyComunicación'!Área_de_impresión</vt:lpstr>
      <vt:lpstr>'Matriz Riesgos Proyecto TI'!Área_de_impresión</vt:lpstr>
      <vt:lpstr>'Plan Trabajo Proyecto TI'!Área_de_impresión</vt:lpstr>
      <vt:lpstr>'Riesgos Proyecto de TI'!Área_de_impresión</vt:lpstr>
    </vt:vector>
  </TitlesOfParts>
  <Manager/>
  <Company>Dark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cchaverra</dc:creator>
  <cp:keywords/>
  <dc:description/>
  <cp:lastModifiedBy>Jefferson Orlando Lopez Saavedra</cp:lastModifiedBy>
  <cp:revision/>
  <dcterms:created xsi:type="dcterms:W3CDTF">2008-02-19T04:25:44Z</dcterms:created>
  <dcterms:modified xsi:type="dcterms:W3CDTF">2026-06-04T13:23:00Z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  <property fmtid="{D5CDD505-2E9C-101B-9397-08002B2CF9AE}" pid="3" name="MediaServiceImageTags">
    <vt:lpwstr/>
  </property>
</Properties>
</file>